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Sanyi\Desktop\"/>
    </mc:Choice>
  </mc:AlternateContent>
  <xr:revisionPtr revIDLastSave="0" documentId="13_ncr:1_{3F77100A-8F93-4A91-B42D-FEEA0EC8543A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2019.07.17" sheetId="1" r:id="rId1"/>
  </sheets>
  <definedNames>
    <definedName name="_xlnm._FilterDatabase" localSheetId="0" hidden="1">'2019.07.17'!$K$1:$K$58</definedName>
    <definedName name="Print_Area" localSheetId="0">'2019.07.17'!$A:$O</definedName>
    <definedName name="Print_Titles" localSheetId="0">'2019.07.17'!$1:$3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6" i="1" l="1"/>
  <c r="K44" i="1"/>
  <c r="P4" i="1" l="1"/>
  <c r="P5" i="1"/>
  <c r="P6" i="1"/>
  <c r="P7" i="1"/>
  <c r="P8" i="1"/>
  <c r="P9" i="1"/>
  <c r="P10" i="1"/>
  <c r="P11" i="1"/>
  <c r="P12" i="1"/>
  <c r="P13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14" i="1"/>
  <c r="J41" i="1"/>
  <c r="K41" i="1" s="1"/>
  <c r="J42" i="1"/>
  <c r="K42" i="1" s="1"/>
  <c r="J43" i="1"/>
  <c r="K43" i="1" s="1"/>
  <c r="P57" i="1"/>
  <c r="K34" i="1"/>
  <c r="K10" i="1"/>
  <c r="J5" i="1"/>
  <c r="K5" i="1" s="1"/>
  <c r="J6" i="1"/>
  <c r="K6" i="1" s="1"/>
  <c r="J7" i="1"/>
  <c r="K7" i="1" s="1"/>
  <c r="J8" i="1"/>
  <c r="K8" i="1" s="1"/>
  <c r="J9" i="1"/>
  <c r="K9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5" i="1"/>
  <c r="K45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4" i="1"/>
  <c r="K4" i="1" s="1"/>
  <c r="M58" i="1"/>
</calcChain>
</file>

<file path=xl/sharedStrings.xml><?xml version="1.0" encoding="utf-8"?>
<sst xmlns="http://schemas.openxmlformats.org/spreadsheetml/2006/main" count="419" uniqueCount="226">
  <si>
    <t>Gran Papír Kft</t>
  </si>
  <si>
    <t>Termék kód</t>
  </si>
  <si>
    <t>Név</t>
  </si>
  <si>
    <t>Mennyiség egység</t>
  </si>
  <si>
    <t>Dátum</t>
  </si>
  <si>
    <t>Bizonylatszám</t>
  </si>
  <si>
    <t>Ügyfélnév</t>
  </si>
  <si>
    <t>Bevétel mennyiség</t>
  </si>
  <si>
    <t>Készlet mennyiség</t>
  </si>
  <si>
    <t>Deviza</t>
  </si>
  <si>
    <t>Nyilvántartási ár</t>
  </si>
  <si>
    <t>Nyilvántartási érték</t>
  </si>
  <si>
    <t>Kor</t>
  </si>
  <si>
    <t>Kiadás az előző bevétel óta</t>
  </si>
  <si>
    <t>81029002</t>
  </si>
  <si>
    <t>Eko fluting rec. papír 90 gsm 80x120 cm</t>
  </si>
  <si>
    <t>kg</t>
  </si>
  <si>
    <t>2019-IMTR/000013</t>
  </si>
  <si>
    <t>Papírna Aloisov a.s</t>
  </si>
  <si>
    <t>HUF</t>
  </si>
  <si>
    <t>7903275T50</t>
  </si>
  <si>
    <t>GD3 Triplex Gris Eco karton 275 gsm 50 cm</t>
  </si>
  <si>
    <t>2019-IMRB/000002</t>
  </si>
  <si>
    <t>Barcelona Cartonboard S.A.U.</t>
  </si>
  <si>
    <t>510112001T42</t>
  </si>
  <si>
    <t>Solva ofszet papír 120 gsm, 42 cm</t>
  </si>
  <si>
    <t>2018-LET/000031</t>
  </si>
  <si>
    <t>2704240NB4</t>
  </si>
  <si>
    <t>Eko karton - natúr - 240 gsm  100x70 cm</t>
  </si>
  <si>
    <t>2018-IMTR/000377</t>
  </si>
  <si>
    <t>2202180V10V120F</t>
  </si>
  <si>
    <t>V.Srenc papír 100 gsm 120x80 cm</t>
  </si>
  <si>
    <t>2018-FBRO/000025</t>
  </si>
  <si>
    <t>2018-BÉRO/000025</t>
  </si>
  <si>
    <t>31031301T100</t>
  </si>
  <si>
    <t>D szürke rec. papír 130 gsm 100 cm</t>
  </si>
  <si>
    <t>2018-IMTR/000345</t>
  </si>
  <si>
    <t>Warter Sp. Jawna - Fabryka Tektury Tarnówka</t>
  </si>
  <si>
    <t>84016070110Fi</t>
  </si>
  <si>
    <t>G szürke rec. papír 60 gsm 70x110 cm</t>
  </si>
  <si>
    <t>2018-FBFL/000042</t>
  </si>
  <si>
    <t>2202180V10V120</t>
  </si>
  <si>
    <t>V.Srenc papír 100 gsm 120 cm</t>
  </si>
  <si>
    <t>2018-IMRO/000003</t>
  </si>
  <si>
    <t>S.C. Vrancart s.a.</t>
  </si>
  <si>
    <t>51021605</t>
  </si>
  <si>
    <t>Biotop3 ofszet papír 160 gsm 75x100 cm</t>
  </si>
  <si>
    <t>2018-IMCV/000031</t>
  </si>
  <si>
    <t>Mondi Paper Sales GmbH</t>
  </si>
  <si>
    <t>4105155TS</t>
  </si>
  <si>
    <t>Mondi  barna kraft papír 155 gsm,  tekercsben</t>
  </si>
  <si>
    <t>2018-IMKO/000006</t>
  </si>
  <si>
    <t>2704240S1</t>
  </si>
  <si>
    <t>Eko karton - sárga - 240 gsm  70x100 cm</t>
  </si>
  <si>
    <t>2018-IMTR/000321</t>
  </si>
  <si>
    <t>360160T50</t>
  </si>
  <si>
    <t>Unikraft alpha barna nátronpapir 60 gsm, 50 cm</t>
  </si>
  <si>
    <t>2018-IMCV/000021</t>
  </si>
  <si>
    <t>Balsac papermill s.r.o.</t>
  </si>
  <si>
    <t>2018-IMCV/000030</t>
  </si>
  <si>
    <t>2202180V85T37</t>
  </si>
  <si>
    <t>V.Srenc papír 85 gsm 37 cm</t>
  </si>
  <si>
    <t>2018-IMTR/000295</t>
  </si>
  <si>
    <t>2202180V80V315</t>
  </si>
  <si>
    <t>V.Srenc papír 80 gsm 31,5 cm</t>
  </si>
  <si>
    <t>2202180V80V76</t>
  </si>
  <si>
    <t>V.Srenc papír 80 gsm 76,5 cm</t>
  </si>
  <si>
    <t>2018-IMRO/000002</t>
  </si>
  <si>
    <t>840170120</t>
  </si>
  <si>
    <t>G szürke rec. papír 70 gsm 120 cm</t>
  </si>
  <si>
    <t>2018-IMTR/000289</t>
  </si>
  <si>
    <t>Glucholaskie Zaklady Papiernicze Sp. z o.o.</t>
  </si>
  <si>
    <t>84017080</t>
  </si>
  <si>
    <t>G szürke rec. papír 70 gsm 80 cm</t>
  </si>
  <si>
    <t>2018-IMTR/000288</t>
  </si>
  <si>
    <t>590190641I</t>
  </si>
  <si>
    <t>Nivis Next Matt műnyomó papír 90 gsm 90 x 64 cm BB</t>
  </si>
  <si>
    <t>2018-BBDA/000001</t>
  </si>
  <si>
    <t>Grafo lit d.o.o.</t>
  </si>
  <si>
    <t>220214070</t>
  </si>
  <si>
    <t>O srenc papír 140 gsm, 70 cm-es tekercsben</t>
  </si>
  <si>
    <t>2018-IMTR/000270</t>
  </si>
  <si>
    <t>Tektura Opakowania Papier Spolka Akcyjna</t>
  </si>
  <si>
    <t>840170126Fi2</t>
  </si>
  <si>
    <t>G szürke rec. papír 70 gsm 126x85 cm</t>
  </si>
  <si>
    <t>2018-FBFL/000029</t>
  </si>
  <si>
    <t>3401230Fi</t>
  </si>
  <si>
    <t>Albino classic fehér MG  kraftpapir 30 gsm 59x39 cm</t>
  </si>
  <si>
    <t>2018-FBPA/000075</t>
  </si>
  <si>
    <t>500432I2</t>
  </si>
  <si>
    <t>KH Pack fehér zsírálló papír 32 gsm 70x100cm, 20 kg/rizsma</t>
  </si>
  <si>
    <t>2018-BBWA/000010</t>
  </si>
  <si>
    <t>Alt és Társa Bt</t>
  </si>
  <si>
    <t>500132T35</t>
  </si>
  <si>
    <t>KH Pack fehér zsírálló papír 32 gsm 35 cm tekercsben</t>
  </si>
  <si>
    <t>2018-BBWA/000006</t>
  </si>
  <si>
    <t>57023002I</t>
  </si>
  <si>
    <t>Exceo Gloss műnyomó papír 300 gsm, 64x45 cm SG</t>
  </si>
  <si>
    <t>2018-IMKO/000004</t>
  </si>
  <si>
    <t>Central National Gottesman Europe GmbH.</t>
  </si>
  <si>
    <t>22021602</t>
  </si>
  <si>
    <t>O srenc papír 160 gsm, 110 cm</t>
  </si>
  <si>
    <t>2018-IMRO/000001</t>
  </si>
  <si>
    <t>420660T38</t>
  </si>
  <si>
    <t>Endura MG barna kraft bordázott 60 gsm, 38 cm tekercsben</t>
  </si>
  <si>
    <t>2018-IMVI/000003</t>
  </si>
  <si>
    <t>Stora Enso Poland S.A.</t>
  </si>
  <si>
    <t>57021503I</t>
  </si>
  <si>
    <t>Exceo Gloss műnyomó papír 150 gsm, 64x90 cm LG</t>
  </si>
  <si>
    <t>2018-IMWA/000015</t>
  </si>
  <si>
    <t>57021701I</t>
  </si>
  <si>
    <t>Exceo Gloss műnyomó papír 170 gsm, 70x100 cm LG</t>
  </si>
  <si>
    <t>57022501I</t>
  </si>
  <si>
    <t>Exceo Gloss műnyomó papír 250 gsm, 70x100 cm LG</t>
  </si>
  <si>
    <t>57023005I</t>
  </si>
  <si>
    <t>Exceo Gloss műnyomó papír 300 gsm, 70x100 cm LG</t>
  </si>
  <si>
    <t>59012001I</t>
  </si>
  <si>
    <t>Nivis Next Matt műnyomó papír 200 gsm 90 x 64 cm BB</t>
  </si>
  <si>
    <t>2018-IMWA/000014</t>
  </si>
  <si>
    <t>59022001I</t>
  </si>
  <si>
    <t>Royal Silk Premium műnyomó papír 200 gsm 64 x 90 cm SB</t>
  </si>
  <si>
    <t>59011501I</t>
  </si>
  <si>
    <t>Nivis Next Matt műnyomó papír 150 gsm 64 x 90 cm SB</t>
  </si>
  <si>
    <t>60260T64</t>
  </si>
  <si>
    <t>Norcote Super LWC papír 60 gsm, 64 cm tekercsben</t>
  </si>
  <si>
    <t>2018-BBCV/000004</t>
  </si>
  <si>
    <t>Norske Skog Bruck GmbH</t>
  </si>
  <si>
    <t>310370T125F30</t>
  </si>
  <si>
    <t>D szürke rec. papír 70 gsm 125 cm 30 kg/tek.</t>
  </si>
  <si>
    <t>2018-FBPA/000024</t>
  </si>
  <si>
    <t>47039í2</t>
  </si>
  <si>
    <t>Szilikon fehér sütőpapír 39 gsm 30x40 cm 10 kg/rizsma</t>
  </si>
  <si>
    <t>2018-IMWA/000004</t>
  </si>
  <si>
    <t>Balsac Trade s.r.o.</t>
  </si>
  <si>
    <t>31026503</t>
  </si>
  <si>
    <t>D szürke rec. papír 65 gsm 80 cm</t>
  </si>
  <si>
    <t>2018-IMTR/000045</t>
  </si>
  <si>
    <t>Fabryka Papieru Sp.z.o.o</t>
  </si>
  <si>
    <t>420660T46</t>
  </si>
  <si>
    <t>Endura MG barna kraft bordázott 60 gsm, 46 cm tekercsben</t>
  </si>
  <si>
    <t>2018-IMTR/000034</t>
  </si>
  <si>
    <t>5501130I2</t>
  </si>
  <si>
    <t>Arctic Silk mázolt műnyomó papír 130 gsm, 90x64 cm SG</t>
  </si>
  <si>
    <t>2017-IMWA/000063</t>
  </si>
  <si>
    <t>Arctic Paper Grycksbo AB</t>
  </si>
  <si>
    <t>5501115I2</t>
  </si>
  <si>
    <t>Arctic Silk mázolt műnyomó papír 115 gsm, 100x70 cm SG</t>
  </si>
  <si>
    <t>31031301T74</t>
  </si>
  <si>
    <t>D szürke rec. papír 130 gsm 74 cm</t>
  </si>
  <si>
    <t>2017-IMTR/000437</t>
  </si>
  <si>
    <t>21011603</t>
  </si>
  <si>
    <t>Archiváló doboz TYP/II/410 - 410x260x110</t>
  </si>
  <si>
    <t>db</t>
  </si>
  <si>
    <t>2017-IMWA/000057</t>
  </si>
  <si>
    <t>Emba spol s. r. o.</t>
  </si>
  <si>
    <t>26037001</t>
  </si>
  <si>
    <t>VPW TOP duplex karton 700 gsm 70x100 cm</t>
  </si>
  <si>
    <t>2017-IMWA/000056</t>
  </si>
  <si>
    <t>Smurfit Kappa Herzberg Solid Board GmbH</t>
  </si>
  <si>
    <t>2018-LET/000021</t>
  </si>
  <si>
    <t>29021050B1</t>
  </si>
  <si>
    <t>BGE fehér-szürke duplex karton 1050 gsm 70x100 cm</t>
  </si>
  <si>
    <t>2017-IMTR/000134</t>
  </si>
  <si>
    <t>Cartiera di Nave S.p.A.</t>
  </si>
  <si>
    <t>2017-LET/000008</t>
  </si>
  <si>
    <t>2101169</t>
  </si>
  <si>
    <t>Archiváló doboz TYP I/75 330x260x75</t>
  </si>
  <si>
    <t>2017-BBTR/000011</t>
  </si>
  <si>
    <t>Hajdu Bálint E.V.</t>
  </si>
  <si>
    <t>2101170</t>
  </si>
  <si>
    <t>Archiváló doboz TYP/III/315 - 315x230</t>
  </si>
  <si>
    <t>21011130</t>
  </si>
  <si>
    <t>Archiváló doboz TYP/II/130 - 350x260x130</t>
  </si>
  <si>
    <t>21011780</t>
  </si>
  <si>
    <t>Iratrendező 80 mm</t>
  </si>
  <si>
    <t>2016-IMWA/000061</t>
  </si>
  <si>
    <t>21011750</t>
  </si>
  <si>
    <t>Iratrendező 50 mm</t>
  </si>
  <si>
    <t>minta</t>
  </si>
  <si>
    <t>Készlet 2019.05.16-án</t>
  </si>
  <si>
    <t xml:space="preserve">Csökkenés </t>
  </si>
  <si>
    <t>nyomell konsz</t>
  </si>
  <si>
    <t>irodai felhasználás</t>
  </si>
  <si>
    <t>nyomtatvany irodaszer</t>
  </si>
  <si>
    <t>1raklap</t>
  </si>
  <si>
    <t>Naptárhátlap</t>
  </si>
  <si>
    <t>az előzőhöz tartozik</t>
  </si>
  <si>
    <t>3 raklap</t>
  </si>
  <si>
    <t>Papircontur?</t>
  </si>
  <si>
    <t>Ugrinpack szélvágot</t>
  </si>
  <si>
    <t>Csopapír</t>
  </si>
  <si>
    <t>hulladék</t>
  </si>
  <si>
    <t>megpróbálni 120-asként eladni</t>
  </si>
  <si>
    <t>műnyomó</t>
  </si>
  <si>
    <t>papír</t>
  </si>
  <si>
    <t>kraft</t>
  </si>
  <si>
    <t>barna</t>
  </si>
  <si>
    <t>fehér</t>
  </si>
  <si>
    <t>rec</t>
  </si>
  <si>
    <t>Matt</t>
  </si>
  <si>
    <t>duplex</t>
  </si>
  <si>
    <t>sárga</t>
  </si>
  <si>
    <t>natúr</t>
  </si>
  <si>
    <t>Gris</t>
  </si>
  <si>
    <t>Ugrinpack ?</t>
  </si>
  <si>
    <t>30. héten mondja meg mikor tudják megvenni</t>
  </si>
  <si>
    <t>hydro</t>
  </si>
  <si>
    <t>szabad készlet</t>
  </si>
  <si>
    <t>Reményi?</t>
  </si>
  <si>
    <t>rolling hull</t>
  </si>
  <si>
    <t>Papírszakmánál vn</t>
  </si>
  <si>
    <t>Europress</t>
  </si>
  <si>
    <t>Europapír</t>
  </si>
  <si>
    <t>VG komárom, Viasurface</t>
  </si>
  <si>
    <t>Dunapack</t>
  </si>
  <si>
    <t>már nincs cég</t>
  </si>
  <si>
    <t>oryx</t>
  </si>
  <si>
    <t>igepa</t>
  </si>
  <si>
    <t>global roll</t>
  </si>
  <si>
    <t>Eurobord</t>
  </si>
  <si>
    <t>dunamix</t>
  </si>
  <si>
    <t>beragadt tétel</t>
  </si>
  <si>
    <t>Westlogistic</t>
  </si>
  <si>
    <t>nemo pack augusztus</t>
  </si>
  <si>
    <t>Készlet</t>
  </si>
  <si>
    <t xml:space="preserve">Dátum: 2019.07.17.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</si>
</sst>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9"/>
      <name val="Calibri"/>
    </font>
    <font>
      <b/>
      <sz val="14"/>
      <name val="Calibri"/>
    </font>
    <font>
      <sz val="8"/>
      <name val="Calibri"/>
    </font>
    <font>
      <b/>
      <sz val="9"/>
      <name val="Calibri"/>
    </font>
    <font>
      <b/>
      <sz val="12"/>
      <name val="Calibri"/>
    </font>
    <font>
      <b/>
      <sz val="9"/>
      <name val="Calibri"/>
      <family val="2"/>
      <charset val="238"/>
    </font>
    <font>
      <b/>
      <u/>
      <sz val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0D0D0"/>
        <bgColor auto="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vertical="top"/>
    </xf>
    <xf numFmtId="14" fontId="0" fillId="0" borderId="0" xfId="0" applyNumberFormat="1" applyFont="1" applyAlignment="1">
      <alignment vertical="top"/>
    </xf>
    <xf numFmtId="3" fontId="0" fillId="0" borderId="0" xfId="0" applyNumberFormat="1" applyFont="1" applyAlignment="1">
      <alignment vertical="top"/>
    </xf>
    <xf numFmtId="0" fontId="0" fillId="3" borderId="0" xfId="0" applyNumberFormat="1" applyFont="1" applyFill="1" applyAlignment="1">
      <alignment vertical="top"/>
    </xf>
    <xf numFmtId="0" fontId="0" fillId="0" borderId="0" xfId="0" applyNumberFormat="1" applyFont="1" applyAlignment="1">
      <alignment vertical="top"/>
    </xf>
    <xf numFmtId="3" fontId="5" fillId="0" borderId="0" xfId="0" applyNumberFormat="1" applyFont="1" applyAlignment="1">
      <alignment vertical="top"/>
    </xf>
    <xf numFmtId="49" fontId="1" fillId="0" borderId="1" xfId="0" applyNumberFormat="1" applyFont="1" applyBorder="1" applyAlignment="1">
      <alignment horizontal="center" vertical="top"/>
    </xf>
    <xf numFmtId="0" fontId="0" fillId="0" borderId="1" xfId="0" applyNumberFormat="1" applyFont="1" applyBorder="1" applyAlignment="1">
      <alignment vertical="top"/>
    </xf>
    <xf numFmtId="3" fontId="0" fillId="0" borderId="1" xfId="0" applyNumberFormat="1" applyFont="1" applyBorder="1" applyAlignment="1">
      <alignment vertical="top"/>
    </xf>
    <xf numFmtId="49" fontId="4" fillId="0" borderId="1" xfId="0" applyNumberFormat="1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left" vertical="top"/>
    </xf>
    <xf numFmtId="0" fontId="0" fillId="0" borderId="1" xfId="0" applyNumberFormat="1" applyFont="1" applyBorder="1" applyAlignment="1">
      <alignment vertical="top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left" vertical="top"/>
    </xf>
    <xf numFmtId="14" fontId="0" fillId="0" borderId="1" xfId="0" applyNumberFormat="1" applyFont="1" applyBorder="1" applyAlignment="1">
      <alignment vertical="top"/>
    </xf>
    <xf numFmtId="4" fontId="0" fillId="0" borderId="1" xfId="0" applyNumberFormat="1" applyFont="1" applyBorder="1" applyAlignment="1">
      <alignment vertical="top"/>
    </xf>
    <xf numFmtId="49" fontId="0" fillId="3" borderId="1" xfId="0" applyNumberFormat="1" applyFont="1" applyFill="1" applyBorder="1" applyAlignment="1">
      <alignment horizontal="left" vertical="top"/>
    </xf>
    <xf numFmtId="0" fontId="0" fillId="3" borderId="1" xfId="0" applyNumberFormat="1" applyFont="1" applyFill="1" applyBorder="1" applyAlignment="1">
      <alignment vertical="top"/>
    </xf>
    <xf numFmtId="14" fontId="0" fillId="3" borderId="1" xfId="0" applyNumberFormat="1" applyFont="1" applyFill="1" applyBorder="1" applyAlignment="1">
      <alignment vertical="top"/>
    </xf>
    <xf numFmtId="4" fontId="0" fillId="3" borderId="1" xfId="0" applyNumberFormat="1" applyFont="1" applyFill="1" applyBorder="1" applyAlignment="1">
      <alignment vertical="top"/>
    </xf>
    <xf numFmtId="3" fontId="0" fillId="3" borderId="1" xfId="0" applyNumberFormat="1" applyFont="1" applyFill="1" applyBorder="1" applyAlignment="1">
      <alignment vertical="top"/>
    </xf>
    <xf numFmtId="0" fontId="6" fillId="0" borderId="1" xfId="0" applyNumberFormat="1" applyFont="1" applyBorder="1" applyAlignment="1">
      <alignment horizontal="center" vertical="top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Z5" sqref="Z5"/>
    </sheetView>
  </sheetViews>
  <sheetFormatPr defaultRowHeight="12" x14ac:dyDescent="0.2"/>
  <cols>
    <col min="1" max="1" width="6.83203125" hidden="1" customWidth="1"/>
    <col min="2" max="2" width="64" customWidth="1"/>
    <col min="3" max="3" width="11.5" customWidth="1"/>
    <col min="4" max="4" width="14.6640625" hidden="1" customWidth="1"/>
    <col min="5" max="5" width="21.6640625" hidden="1" customWidth="1"/>
    <col min="6" max="6" width="24" hidden="1" customWidth="1"/>
    <col min="7" max="7" width="15.33203125" hidden="1" customWidth="1"/>
    <col min="8" max="8" width="12.33203125" style="3" customWidth="1"/>
    <col min="9" max="9" width="18.83203125" hidden="1" customWidth="1"/>
    <col min="10" max="11" width="11.5" style="1" hidden="1" customWidth="1"/>
    <col min="12" max="12" width="20" hidden="1" customWidth="1"/>
    <col min="13" max="13" width="20" style="3" hidden="1" customWidth="1"/>
    <col min="14" max="14" width="10.5" hidden="1" customWidth="1"/>
    <col min="15" max="15" width="20" hidden="1" customWidth="1"/>
    <col min="16" max="16" width="0.33203125" hidden="1" customWidth="1"/>
    <col min="17" max="17" width="10.1640625" hidden="1" customWidth="1"/>
    <col min="18" max="18" width="10.1640625" style="5" hidden="1" customWidth="1"/>
    <col min="19" max="21" width="9.33203125" hidden="1" customWidth="1"/>
  </cols>
  <sheetData>
    <row r="1" spans="1:20" ht="18.75" x14ac:dyDescent="0.2">
      <c r="A1" s="7" t="s">
        <v>224</v>
      </c>
      <c r="B1" s="7"/>
      <c r="C1" s="23"/>
      <c r="D1" s="23"/>
      <c r="E1" s="23"/>
      <c r="F1" s="23"/>
      <c r="G1" s="23"/>
      <c r="H1" s="23"/>
      <c r="I1" s="8"/>
      <c r="J1" s="8"/>
      <c r="K1" s="8"/>
      <c r="L1" s="8"/>
      <c r="M1" s="9"/>
      <c r="N1" s="8"/>
      <c r="O1" s="10" t="s">
        <v>0</v>
      </c>
    </row>
    <row r="2" spans="1:20" x14ac:dyDescent="0.2">
      <c r="A2" s="11" t="s">
        <v>225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20" ht="36" x14ac:dyDescent="0.2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  <c r="H3" s="14" t="s">
        <v>8</v>
      </c>
      <c r="I3" s="13" t="s">
        <v>9</v>
      </c>
      <c r="J3" s="13" t="s">
        <v>179</v>
      </c>
      <c r="K3" s="13" t="s">
        <v>180</v>
      </c>
      <c r="L3" s="13" t="s">
        <v>10</v>
      </c>
      <c r="M3" s="14" t="s">
        <v>11</v>
      </c>
      <c r="N3" s="13" t="s">
        <v>12</v>
      </c>
      <c r="O3" s="13" t="s">
        <v>13</v>
      </c>
      <c r="R3" s="2">
        <v>43664</v>
      </c>
    </row>
    <row r="4" spans="1:20" x14ac:dyDescent="0.2">
      <c r="A4" s="15" t="s">
        <v>173</v>
      </c>
      <c r="B4" s="8" t="s">
        <v>174</v>
      </c>
      <c r="C4" s="8" t="s">
        <v>152</v>
      </c>
      <c r="D4" s="16">
        <v>42550</v>
      </c>
      <c r="E4" s="8" t="s">
        <v>175</v>
      </c>
      <c r="F4" s="8" t="s">
        <v>154</v>
      </c>
      <c r="G4" s="17">
        <v>500</v>
      </c>
      <c r="H4" s="9">
        <v>28</v>
      </c>
      <c r="I4" s="8" t="s">
        <v>19</v>
      </c>
      <c r="J4" s="8" t="e">
        <f>VLOOKUP(A4,#REF!,8,FALSE)</f>
        <v>#REF!</v>
      </c>
      <c r="K4" s="17" t="e">
        <f>J4-H4</f>
        <v>#REF!</v>
      </c>
      <c r="L4" s="17">
        <v>221.41</v>
      </c>
      <c r="M4" s="9">
        <v>6199.48</v>
      </c>
      <c r="N4" s="9">
        <v>1113</v>
      </c>
      <c r="O4" s="17">
        <v>0</v>
      </c>
      <c r="P4" s="1" t="e">
        <f>VLOOKUP(A4,#REF!,14,FALSE)</f>
        <v>#REF!</v>
      </c>
      <c r="R4" t="s">
        <v>181</v>
      </c>
    </row>
    <row r="5" spans="1:20" x14ac:dyDescent="0.2">
      <c r="A5" s="15" t="s">
        <v>176</v>
      </c>
      <c r="B5" s="8" t="s">
        <v>177</v>
      </c>
      <c r="C5" s="8" t="s">
        <v>152</v>
      </c>
      <c r="D5" s="16">
        <v>42550</v>
      </c>
      <c r="E5" s="8" t="s">
        <v>175</v>
      </c>
      <c r="F5" s="8" t="s">
        <v>154</v>
      </c>
      <c r="G5" s="17">
        <v>500</v>
      </c>
      <c r="H5" s="9">
        <v>99</v>
      </c>
      <c r="I5" s="8" t="s">
        <v>19</v>
      </c>
      <c r="J5" s="8" t="e">
        <f>VLOOKUP(A5,#REF!,8,FALSE)</f>
        <v>#REF!</v>
      </c>
      <c r="K5" s="17" t="e">
        <f t="shared" ref="K5:K57" si="0">J5-H5</f>
        <v>#REF!</v>
      </c>
      <c r="L5" s="17">
        <v>221.41</v>
      </c>
      <c r="M5" s="9">
        <v>21919.59</v>
      </c>
      <c r="N5" s="9">
        <v>1113</v>
      </c>
      <c r="O5" s="17">
        <v>0</v>
      </c>
      <c r="P5" s="1" t="e">
        <f>VLOOKUP(A5,#REF!,14,FALSE)</f>
        <v>#REF!</v>
      </c>
      <c r="R5" t="s">
        <v>181</v>
      </c>
    </row>
    <row r="6" spans="1:20" x14ac:dyDescent="0.2">
      <c r="A6" s="15" t="s">
        <v>165</v>
      </c>
      <c r="B6" s="8" t="s">
        <v>166</v>
      </c>
      <c r="C6" s="8" t="s">
        <v>152</v>
      </c>
      <c r="D6" s="16">
        <v>42789</v>
      </c>
      <c r="E6" s="8" t="s">
        <v>167</v>
      </c>
      <c r="F6" s="8" t="s">
        <v>168</v>
      </c>
      <c r="G6" s="17">
        <v>61</v>
      </c>
      <c r="H6" s="9">
        <v>61</v>
      </c>
      <c r="I6" s="8" t="s">
        <v>19</v>
      </c>
      <c r="J6" s="8" t="e">
        <f>VLOOKUP(A6,#REF!,8,FALSE)</f>
        <v>#REF!</v>
      </c>
      <c r="K6" s="17" t="e">
        <f t="shared" si="0"/>
        <v>#REF!</v>
      </c>
      <c r="L6" s="17">
        <v>120</v>
      </c>
      <c r="M6" s="9">
        <v>7320</v>
      </c>
      <c r="N6" s="9">
        <v>874</v>
      </c>
      <c r="O6" s="17">
        <v>0</v>
      </c>
      <c r="P6" s="1" t="e">
        <f>VLOOKUP(A6,#REF!,14,FALSE)</f>
        <v>#REF!</v>
      </c>
      <c r="R6" t="s">
        <v>182</v>
      </c>
      <c r="T6" t="s">
        <v>183</v>
      </c>
    </row>
    <row r="7" spans="1:20" x14ac:dyDescent="0.2">
      <c r="A7" s="15" t="s">
        <v>169</v>
      </c>
      <c r="B7" s="8" t="s">
        <v>170</v>
      </c>
      <c r="C7" s="8" t="s">
        <v>152</v>
      </c>
      <c r="D7" s="16">
        <v>42789</v>
      </c>
      <c r="E7" s="8" t="s">
        <v>167</v>
      </c>
      <c r="F7" s="8" t="s">
        <v>168</v>
      </c>
      <c r="G7" s="17">
        <v>25</v>
      </c>
      <c r="H7" s="9">
        <v>25</v>
      </c>
      <c r="I7" s="8" t="s">
        <v>19</v>
      </c>
      <c r="J7" s="8" t="e">
        <f>VLOOKUP(A7,#REF!,8,FALSE)</f>
        <v>#REF!</v>
      </c>
      <c r="K7" s="17" t="e">
        <f t="shared" si="0"/>
        <v>#REF!</v>
      </c>
      <c r="L7" s="17">
        <v>120</v>
      </c>
      <c r="M7" s="9">
        <v>3000</v>
      </c>
      <c r="N7" s="9">
        <v>874</v>
      </c>
      <c r="O7" s="17">
        <v>0</v>
      </c>
      <c r="P7" s="1" t="e">
        <f>VLOOKUP(A7,#REF!,14,FALSE)</f>
        <v>#REF!</v>
      </c>
      <c r="R7" t="s">
        <v>182</v>
      </c>
    </row>
    <row r="8" spans="1:20" x14ac:dyDescent="0.2">
      <c r="A8" s="15" t="s">
        <v>171</v>
      </c>
      <c r="B8" s="8" t="s">
        <v>172</v>
      </c>
      <c r="C8" s="8" t="s">
        <v>152</v>
      </c>
      <c r="D8" s="16">
        <v>42789</v>
      </c>
      <c r="E8" s="8" t="s">
        <v>167</v>
      </c>
      <c r="F8" s="8" t="s">
        <v>168</v>
      </c>
      <c r="G8" s="17">
        <v>28</v>
      </c>
      <c r="H8" s="9">
        <v>28</v>
      </c>
      <c r="I8" s="8" t="s">
        <v>19</v>
      </c>
      <c r="J8" s="8" t="e">
        <f>VLOOKUP(A8,#REF!,8,FALSE)</f>
        <v>#REF!</v>
      </c>
      <c r="K8" s="17" t="e">
        <f t="shared" si="0"/>
        <v>#REF!</v>
      </c>
      <c r="L8" s="17">
        <v>239</v>
      </c>
      <c r="M8" s="9">
        <v>6692</v>
      </c>
      <c r="N8" s="9">
        <v>874</v>
      </c>
      <c r="O8" s="17">
        <v>1500</v>
      </c>
      <c r="P8" s="1" t="e">
        <f>VLOOKUP(A8,#REF!,14,FALSE)</f>
        <v>#REF!</v>
      </c>
      <c r="R8" t="s">
        <v>182</v>
      </c>
    </row>
    <row r="9" spans="1:20" x14ac:dyDescent="0.2">
      <c r="A9" s="15" t="s">
        <v>160</v>
      </c>
      <c r="B9" s="8" t="s">
        <v>161</v>
      </c>
      <c r="C9" s="8" t="s">
        <v>16</v>
      </c>
      <c r="D9" s="16">
        <v>42816</v>
      </c>
      <c r="E9" s="8" t="s">
        <v>162</v>
      </c>
      <c r="F9" s="8" t="s">
        <v>163</v>
      </c>
      <c r="G9" s="17">
        <v>556</v>
      </c>
      <c r="H9" s="9">
        <v>555</v>
      </c>
      <c r="I9" s="8" t="s">
        <v>19</v>
      </c>
      <c r="J9" s="8" t="e">
        <f>VLOOKUP(A9,#REF!,8,FALSE)</f>
        <v>#REF!</v>
      </c>
      <c r="K9" s="17" t="e">
        <f t="shared" si="0"/>
        <v>#REF!</v>
      </c>
      <c r="L9" s="17">
        <v>168.16</v>
      </c>
      <c r="M9" s="9">
        <v>93328.8</v>
      </c>
      <c r="N9" s="9">
        <v>847</v>
      </c>
      <c r="O9" s="17">
        <v>0</v>
      </c>
      <c r="P9" s="1" t="e">
        <f>VLOOKUP(A9,#REF!,14,FALSE)</f>
        <v>#REF!</v>
      </c>
      <c r="R9" t="s">
        <v>178</v>
      </c>
      <c r="S9" t="s">
        <v>184</v>
      </c>
      <c r="T9" t="s">
        <v>185</v>
      </c>
    </row>
    <row r="10" spans="1:20" x14ac:dyDescent="0.2">
      <c r="A10" s="15" t="s">
        <v>160</v>
      </c>
      <c r="B10" s="8" t="s">
        <v>161</v>
      </c>
      <c r="C10" s="8" t="s">
        <v>16</v>
      </c>
      <c r="D10" s="16">
        <v>42907</v>
      </c>
      <c r="E10" s="8" t="s">
        <v>164</v>
      </c>
      <c r="F10" s="8"/>
      <c r="G10" s="17">
        <v>1</v>
      </c>
      <c r="H10" s="9">
        <v>1</v>
      </c>
      <c r="I10" s="8" t="s">
        <v>19</v>
      </c>
      <c r="J10" s="8">
        <v>1</v>
      </c>
      <c r="K10" s="17">
        <f t="shared" si="0"/>
        <v>0</v>
      </c>
      <c r="L10" s="17">
        <v>168.16</v>
      </c>
      <c r="M10" s="9">
        <v>168.16</v>
      </c>
      <c r="N10" s="9">
        <v>756</v>
      </c>
      <c r="O10" s="17">
        <v>1</v>
      </c>
      <c r="P10" s="1" t="e">
        <f>VLOOKUP(A10,#REF!,14,FALSE)</f>
        <v>#REF!</v>
      </c>
      <c r="R10" t="s">
        <v>178</v>
      </c>
      <c r="S10" t="s">
        <v>186</v>
      </c>
    </row>
    <row r="11" spans="1:20" x14ac:dyDescent="0.2">
      <c r="A11" s="15" t="s">
        <v>155</v>
      </c>
      <c r="B11" s="8" t="s">
        <v>156</v>
      </c>
      <c r="C11" s="8" t="s">
        <v>16</v>
      </c>
      <c r="D11" s="16">
        <v>43018</v>
      </c>
      <c r="E11" s="8" t="s">
        <v>157</v>
      </c>
      <c r="F11" s="8" t="s">
        <v>158</v>
      </c>
      <c r="G11" s="17">
        <v>2921</v>
      </c>
      <c r="H11" s="9">
        <v>1084</v>
      </c>
      <c r="I11" s="8" t="s">
        <v>19</v>
      </c>
      <c r="J11" s="8" t="e">
        <f>VLOOKUP(A11,#REF!,8,FALSE)</f>
        <v>#REF!</v>
      </c>
      <c r="K11" s="17" t="e">
        <f t="shared" si="0"/>
        <v>#REF!</v>
      </c>
      <c r="L11" s="17">
        <v>224.24</v>
      </c>
      <c r="M11" s="9">
        <v>243076.16</v>
      </c>
      <c r="N11" s="9">
        <v>645</v>
      </c>
      <c r="O11" s="17">
        <v>0</v>
      </c>
      <c r="P11" s="1" t="e">
        <f>VLOOKUP(A11,#REF!,14,FALSE)</f>
        <v>#REF!</v>
      </c>
      <c r="R11" t="s">
        <v>187</v>
      </c>
      <c r="S11" t="s">
        <v>185</v>
      </c>
      <c r="T11" t="s">
        <v>188</v>
      </c>
    </row>
    <row r="12" spans="1:20" x14ac:dyDescent="0.2">
      <c r="A12" s="15" t="s">
        <v>150</v>
      </c>
      <c r="B12" s="8" t="s">
        <v>151</v>
      </c>
      <c r="C12" s="8" t="s">
        <v>152</v>
      </c>
      <c r="D12" s="16">
        <v>43038</v>
      </c>
      <c r="E12" s="8" t="s">
        <v>153</v>
      </c>
      <c r="F12" s="8" t="s">
        <v>154</v>
      </c>
      <c r="G12" s="17">
        <v>950</v>
      </c>
      <c r="H12" s="9">
        <v>6</v>
      </c>
      <c r="I12" s="8" t="s">
        <v>19</v>
      </c>
      <c r="J12" s="8" t="e">
        <f>VLOOKUP(A12,#REF!,8,FALSE)</f>
        <v>#REF!</v>
      </c>
      <c r="K12" s="17" t="e">
        <f t="shared" si="0"/>
        <v>#REF!</v>
      </c>
      <c r="L12" s="17">
        <v>267.66000000000003</v>
      </c>
      <c r="M12" s="9">
        <v>1605.96</v>
      </c>
      <c r="N12" s="9">
        <v>625</v>
      </c>
      <c r="O12" s="17">
        <v>425</v>
      </c>
      <c r="P12" s="1" t="e">
        <f>VLOOKUP(A12,#REF!,14,FALSE)</f>
        <v>#REF!</v>
      </c>
      <c r="R12" t="s">
        <v>182</v>
      </c>
    </row>
    <row r="13" spans="1:20" x14ac:dyDescent="0.2">
      <c r="A13" s="15" t="s">
        <v>147</v>
      </c>
      <c r="B13" s="8" t="s">
        <v>148</v>
      </c>
      <c r="C13" s="8" t="s">
        <v>16</v>
      </c>
      <c r="D13" s="16">
        <v>43087</v>
      </c>
      <c r="E13" s="8" t="s">
        <v>149</v>
      </c>
      <c r="F13" s="8" t="s">
        <v>137</v>
      </c>
      <c r="G13" s="17">
        <v>1669</v>
      </c>
      <c r="H13" s="9">
        <v>46</v>
      </c>
      <c r="I13" s="8" t="s">
        <v>19</v>
      </c>
      <c r="J13" s="8" t="e">
        <f>VLOOKUP(A13,#REF!,8,FALSE)</f>
        <v>#REF!</v>
      </c>
      <c r="K13" s="17" t="e">
        <f t="shared" si="0"/>
        <v>#REF!</v>
      </c>
      <c r="L13" s="17">
        <v>135.69999999999999</v>
      </c>
      <c r="M13" s="9">
        <v>6242.2</v>
      </c>
      <c r="N13" s="9">
        <v>576</v>
      </c>
      <c r="O13" s="17">
        <v>0</v>
      </c>
      <c r="P13" s="1" t="e">
        <f>VLOOKUP(A13,#REF!,14,FALSE)</f>
        <v>#REF!</v>
      </c>
      <c r="R13"/>
    </row>
    <row r="14" spans="1:20" x14ac:dyDescent="0.2">
      <c r="A14" s="15" t="s">
        <v>141</v>
      </c>
      <c r="B14" s="8" t="s">
        <v>142</v>
      </c>
      <c r="C14" s="8" t="s">
        <v>16</v>
      </c>
      <c r="D14" s="16">
        <v>43088</v>
      </c>
      <c r="E14" s="8" t="s">
        <v>143</v>
      </c>
      <c r="F14" s="8" t="s">
        <v>144</v>
      </c>
      <c r="G14" s="17">
        <v>1686</v>
      </c>
      <c r="H14" s="9">
        <v>8</v>
      </c>
      <c r="I14" s="8" t="s">
        <v>19</v>
      </c>
      <c r="J14" s="8" t="e">
        <f>VLOOKUP(A14,#REF!,8,FALSE)</f>
        <v>#REF!</v>
      </c>
      <c r="K14" s="17" t="e">
        <f t="shared" si="0"/>
        <v>#REF!</v>
      </c>
      <c r="L14" s="17">
        <v>231.88</v>
      </c>
      <c r="M14" s="9">
        <v>1855.04</v>
      </c>
      <c r="N14" s="9">
        <v>575</v>
      </c>
      <c r="O14" s="17">
        <v>0</v>
      </c>
      <c r="P14" s="1" t="e">
        <f>VLOOKUP(A14,#REF!,14,FALSE)</f>
        <v>#REF!</v>
      </c>
      <c r="R14"/>
    </row>
    <row r="15" spans="1:20" x14ac:dyDescent="0.2">
      <c r="A15" s="15" t="s">
        <v>145</v>
      </c>
      <c r="B15" s="8" t="s">
        <v>146</v>
      </c>
      <c r="C15" s="8" t="s">
        <v>16</v>
      </c>
      <c r="D15" s="16">
        <v>43088</v>
      </c>
      <c r="E15" s="8" t="s">
        <v>143</v>
      </c>
      <c r="F15" s="8" t="s">
        <v>144</v>
      </c>
      <c r="G15" s="17">
        <v>2576</v>
      </c>
      <c r="H15" s="9">
        <v>8</v>
      </c>
      <c r="I15" s="8" t="s">
        <v>19</v>
      </c>
      <c r="J15" s="8" t="e">
        <f>VLOOKUP(A15,#REF!,8,FALSE)</f>
        <v>#REF!</v>
      </c>
      <c r="K15" s="17" t="e">
        <f t="shared" si="0"/>
        <v>#REF!</v>
      </c>
      <c r="L15" s="17">
        <v>231.88</v>
      </c>
      <c r="M15" s="9">
        <v>1855.04</v>
      </c>
      <c r="N15" s="9">
        <v>575</v>
      </c>
      <c r="O15" s="17">
        <v>0</v>
      </c>
      <c r="P15" s="1" t="e">
        <f>VLOOKUP(A15,#REF!,14,FALSE)</f>
        <v>#REF!</v>
      </c>
      <c r="R15"/>
    </row>
    <row r="16" spans="1:20" x14ac:dyDescent="0.2">
      <c r="A16" s="15" t="s">
        <v>138</v>
      </c>
      <c r="B16" s="8" t="s">
        <v>139</v>
      </c>
      <c r="C16" s="8" t="s">
        <v>16</v>
      </c>
      <c r="D16" s="16">
        <v>43123</v>
      </c>
      <c r="E16" s="8" t="s">
        <v>140</v>
      </c>
      <c r="F16" s="8" t="s">
        <v>106</v>
      </c>
      <c r="G16" s="17">
        <v>1385</v>
      </c>
      <c r="H16" s="9">
        <v>825</v>
      </c>
      <c r="I16" s="8" t="s">
        <v>19</v>
      </c>
      <c r="J16" s="8" t="e">
        <f>VLOOKUP(A16,#REF!,8,FALSE)</f>
        <v>#REF!</v>
      </c>
      <c r="K16" s="17" t="e">
        <f t="shared" si="0"/>
        <v>#REF!</v>
      </c>
      <c r="L16" s="17">
        <v>276.26</v>
      </c>
      <c r="M16" s="9">
        <v>227914.5</v>
      </c>
      <c r="N16" s="9">
        <v>540</v>
      </c>
      <c r="O16" s="17">
        <v>0</v>
      </c>
      <c r="P16" s="1" t="e">
        <f>VLOOKUP(A16,#REF!,14,FALSE)</f>
        <v>#REF!</v>
      </c>
      <c r="R16" t="s">
        <v>189</v>
      </c>
    </row>
    <row r="17" spans="1:19" x14ac:dyDescent="0.2">
      <c r="A17" s="15" t="s">
        <v>134</v>
      </c>
      <c r="B17" s="8" t="s">
        <v>135</v>
      </c>
      <c r="C17" s="8" t="s">
        <v>16</v>
      </c>
      <c r="D17" s="16">
        <v>43130</v>
      </c>
      <c r="E17" s="8" t="s">
        <v>136</v>
      </c>
      <c r="F17" s="8" t="s">
        <v>137</v>
      </c>
      <c r="G17" s="17">
        <v>1027</v>
      </c>
      <c r="H17" s="9">
        <v>177</v>
      </c>
      <c r="I17" s="8" t="s">
        <v>19</v>
      </c>
      <c r="J17" s="8" t="e">
        <f>VLOOKUP(A17,#REF!,8,FALSE)</f>
        <v>#REF!</v>
      </c>
      <c r="K17" s="17" t="e">
        <f t="shared" si="0"/>
        <v>#REF!</v>
      </c>
      <c r="L17" s="17">
        <v>154.77000000000001</v>
      </c>
      <c r="M17" s="9">
        <v>27394.29</v>
      </c>
      <c r="N17" s="9">
        <v>533</v>
      </c>
      <c r="O17" s="17">
        <v>2183</v>
      </c>
      <c r="P17" s="1" t="e">
        <f>VLOOKUP(A17,#REF!,14,FALSE)</f>
        <v>#REF!</v>
      </c>
      <c r="R17" t="s">
        <v>191</v>
      </c>
    </row>
    <row r="18" spans="1:19" x14ac:dyDescent="0.2">
      <c r="A18" s="15" t="s">
        <v>130</v>
      </c>
      <c r="B18" s="8" t="s">
        <v>131</v>
      </c>
      <c r="C18" s="8" t="s">
        <v>16</v>
      </c>
      <c r="D18" s="16">
        <v>43154</v>
      </c>
      <c r="E18" s="8" t="s">
        <v>132</v>
      </c>
      <c r="F18" s="8" t="s">
        <v>133</v>
      </c>
      <c r="G18" s="17">
        <v>910</v>
      </c>
      <c r="H18" s="9">
        <v>200</v>
      </c>
      <c r="I18" s="8" t="s">
        <v>19</v>
      </c>
      <c r="J18" s="8" t="e">
        <f>VLOOKUP(A18,#REF!,8,FALSE)</f>
        <v>#REF!</v>
      </c>
      <c r="K18" s="17" t="e">
        <f t="shared" si="0"/>
        <v>#REF!</v>
      </c>
      <c r="L18" s="17">
        <v>813.21</v>
      </c>
      <c r="M18" s="9">
        <v>162642</v>
      </c>
      <c r="N18" s="9">
        <v>509</v>
      </c>
      <c r="O18" s="17">
        <v>510</v>
      </c>
      <c r="P18" s="1" t="e">
        <f>VLOOKUP(A18,#REF!,14,FALSE)</f>
        <v>#REF!</v>
      </c>
      <c r="R18"/>
      <c r="S18" t="s">
        <v>190</v>
      </c>
    </row>
    <row r="19" spans="1:19" x14ac:dyDescent="0.2">
      <c r="A19" s="15" t="s">
        <v>127</v>
      </c>
      <c r="B19" s="8" t="s">
        <v>128</v>
      </c>
      <c r="C19" s="8" t="s">
        <v>16</v>
      </c>
      <c r="D19" s="16">
        <v>43186</v>
      </c>
      <c r="E19" s="8" t="s">
        <v>129</v>
      </c>
      <c r="F19" s="8"/>
      <c r="G19" s="17">
        <v>540</v>
      </c>
      <c r="H19" s="9">
        <v>540</v>
      </c>
      <c r="I19" s="8" t="s">
        <v>19</v>
      </c>
      <c r="J19" s="8" t="e">
        <f>VLOOKUP(A19,#REF!,8,FALSE)</f>
        <v>#REF!</v>
      </c>
      <c r="K19" s="17" t="e">
        <f t="shared" si="0"/>
        <v>#REF!</v>
      </c>
      <c r="L19" s="17">
        <v>191.77</v>
      </c>
      <c r="M19" s="9">
        <v>103555.8</v>
      </c>
      <c r="N19" s="9">
        <v>477</v>
      </c>
      <c r="O19" s="17">
        <v>0</v>
      </c>
      <c r="P19" s="1" t="e">
        <f>VLOOKUP(A19,#REF!,14,FALSE)</f>
        <v>#REF!</v>
      </c>
      <c r="R19" t="s">
        <v>192</v>
      </c>
    </row>
    <row r="20" spans="1:19" x14ac:dyDescent="0.2">
      <c r="A20" s="15" t="s">
        <v>123</v>
      </c>
      <c r="B20" s="8" t="s">
        <v>124</v>
      </c>
      <c r="C20" s="8" t="s">
        <v>16</v>
      </c>
      <c r="D20" s="16">
        <v>43202</v>
      </c>
      <c r="E20" s="8" t="s">
        <v>125</v>
      </c>
      <c r="F20" s="8" t="s">
        <v>126</v>
      </c>
      <c r="G20" s="17">
        <v>1932</v>
      </c>
      <c r="H20" s="9">
        <v>73</v>
      </c>
      <c r="I20" s="8" t="s">
        <v>19</v>
      </c>
      <c r="J20" s="8" t="e">
        <f>VLOOKUP(A20,#REF!,8,FALSE)</f>
        <v>#REF!</v>
      </c>
      <c r="K20" s="17" t="e">
        <f t="shared" si="0"/>
        <v>#REF!</v>
      </c>
      <c r="L20" s="17">
        <v>198.11</v>
      </c>
      <c r="M20" s="9">
        <v>14462.03</v>
      </c>
      <c r="N20" s="9">
        <v>461</v>
      </c>
      <c r="O20" s="17">
        <v>0</v>
      </c>
      <c r="P20" s="1" t="e">
        <f>VLOOKUP(A20,#REF!,14,FALSE)</f>
        <v>#REF!</v>
      </c>
      <c r="R20"/>
    </row>
    <row r="21" spans="1:19" x14ac:dyDescent="0.2">
      <c r="A21" s="15" t="s">
        <v>116</v>
      </c>
      <c r="B21" s="8" t="s">
        <v>117</v>
      </c>
      <c r="C21" s="8" t="s">
        <v>16</v>
      </c>
      <c r="D21" s="16">
        <v>43210</v>
      </c>
      <c r="E21" s="8" t="s">
        <v>118</v>
      </c>
      <c r="F21" s="8" t="s">
        <v>78</v>
      </c>
      <c r="G21" s="17">
        <v>1267.2</v>
      </c>
      <c r="H21" s="9">
        <v>1267</v>
      </c>
      <c r="I21" s="8" t="s">
        <v>19</v>
      </c>
      <c r="J21" s="8" t="e">
        <f>VLOOKUP(A21,#REF!,8,FALSE)</f>
        <v>#REF!</v>
      </c>
      <c r="K21" s="17" t="e">
        <f t="shared" si="0"/>
        <v>#REF!</v>
      </c>
      <c r="L21" s="17">
        <v>242</v>
      </c>
      <c r="M21" s="9">
        <v>306614</v>
      </c>
      <c r="N21" s="9">
        <v>453</v>
      </c>
      <c r="O21" s="17">
        <v>0</v>
      </c>
      <c r="P21" s="1" t="e">
        <f>VLOOKUP(A21,#REF!,14,FALSE)</f>
        <v>#REF!</v>
      </c>
      <c r="R21" t="s">
        <v>193</v>
      </c>
    </row>
    <row r="22" spans="1:19" x14ac:dyDescent="0.2">
      <c r="A22" s="15" t="s">
        <v>119</v>
      </c>
      <c r="B22" s="8" t="s">
        <v>120</v>
      </c>
      <c r="C22" s="8" t="s">
        <v>16</v>
      </c>
      <c r="D22" s="16">
        <v>43210</v>
      </c>
      <c r="E22" s="8" t="s">
        <v>118</v>
      </c>
      <c r="F22" s="8" t="s">
        <v>78</v>
      </c>
      <c r="G22" s="17">
        <v>1382.4</v>
      </c>
      <c r="H22" s="9">
        <v>691</v>
      </c>
      <c r="I22" s="8" t="s">
        <v>19</v>
      </c>
      <c r="J22" s="8" t="e">
        <f>VLOOKUP(A22,#REF!,8,FALSE)</f>
        <v>#REF!</v>
      </c>
      <c r="K22" s="17" t="e">
        <f t="shared" si="0"/>
        <v>#REF!</v>
      </c>
      <c r="L22" s="17">
        <v>242</v>
      </c>
      <c r="M22" s="9">
        <v>167222</v>
      </c>
      <c r="N22" s="9">
        <v>453</v>
      </c>
      <c r="O22" s="17">
        <v>0</v>
      </c>
      <c r="P22" s="1" t="e">
        <f>VLOOKUP(A22,#REF!,14,FALSE)</f>
        <v>#REF!</v>
      </c>
      <c r="R22" s="5" t="s">
        <v>193</v>
      </c>
    </row>
    <row r="23" spans="1:19" x14ac:dyDescent="0.2">
      <c r="A23" s="15" t="s">
        <v>121</v>
      </c>
      <c r="B23" s="8" t="s">
        <v>122</v>
      </c>
      <c r="C23" s="8" t="s">
        <v>16</v>
      </c>
      <c r="D23" s="16">
        <v>43210</v>
      </c>
      <c r="E23" s="8" t="s">
        <v>118</v>
      </c>
      <c r="F23" s="8" t="s">
        <v>78</v>
      </c>
      <c r="G23" s="17">
        <v>3542.4</v>
      </c>
      <c r="H23" s="9">
        <v>2824</v>
      </c>
      <c r="I23" s="8" t="s">
        <v>19</v>
      </c>
      <c r="J23" s="8" t="e">
        <f>VLOOKUP(A23,#REF!,8,FALSE)</f>
        <v>#REF!</v>
      </c>
      <c r="K23" s="17" t="e">
        <f t="shared" si="0"/>
        <v>#REF!</v>
      </c>
      <c r="L23" s="17">
        <v>242</v>
      </c>
      <c r="M23" s="9">
        <v>683408</v>
      </c>
      <c r="N23" s="9">
        <v>453</v>
      </c>
      <c r="O23" s="17">
        <v>0</v>
      </c>
      <c r="P23" s="1" t="e">
        <f>VLOOKUP(A23,#REF!,14,FALSE)</f>
        <v>#REF!</v>
      </c>
      <c r="R23" s="5" t="s">
        <v>193</v>
      </c>
    </row>
    <row r="24" spans="1:19" x14ac:dyDescent="0.2">
      <c r="A24" s="15" t="s">
        <v>107</v>
      </c>
      <c r="B24" s="8" t="s">
        <v>108</v>
      </c>
      <c r="C24" s="8" t="s">
        <v>16</v>
      </c>
      <c r="D24" s="16">
        <v>43213</v>
      </c>
      <c r="E24" s="8" t="s">
        <v>109</v>
      </c>
      <c r="F24" s="8" t="s">
        <v>99</v>
      </c>
      <c r="G24" s="17">
        <v>3455</v>
      </c>
      <c r="H24" s="9">
        <v>700</v>
      </c>
      <c r="I24" s="8" t="s">
        <v>19</v>
      </c>
      <c r="J24" s="8" t="e">
        <f>VLOOKUP(A24,#REF!,8,FALSE)</f>
        <v>#REF!</v>
      </c>
      <c r="K24" s="17" t="e">
        <f t="shared" si="0"/>
        <v>#REF!</v>
      </c>
      <c r="L24" s="17">
        <v>239.93</v>
      </c>
      <c r="M24" s="9">
        <v>167951</v>
      </c>
      <c r="N24" s="9">
        <v>450</v>
      </c>
      <c r="O24" s="17">
        <v>0</v>
      </c>
      <c r="P24" s="1" t="e">
        <f>VLOOKUP(A24,#REF!,14,FALSE)</f>
        <v>#REF!</v>
      </c>
    </row>
    <row r="25" spans="1:19" x14ac:dyDescent="0.2">
      <c r="A25" s="15" t="s">
        <v>110</v>
      </c>
      <c r="B25" s="8" t="s">
        <v>111</v>
      </c>
      <c r="C25" s="8" t="s">
        <v>16</v>
      </c>
      <c r="D25" s="16">
        <v>43213</v>
      </c>
      <c r="E25" s="8" t="s">
        <v>109</v>
      </c>
      <c r="F25" s="8" t="s">
        <v>99</v>
      </c>
      <c r="G25" s="17">
        <v>3421</v>
      </c>
      <c r="H25" s="9">
        <v>3421</v>
      </c>
      <c r="I25" s="8" t="s">
        <v>19</v>
      </c>
      <c r="J25" s="8" t="e">
        <f>VLOOKUP(A25,#REF!,8,FALSE)</f>
        <v>#REF!</v>
      </c>
      <c r="K25" s="17" t="e">
        <f t="shared" si="0"/>
        <v>#REF!</v>
      </c>
      <c r="L25" s="17">
        <v>239.93</v>
      </c>
      <c r="M25" s="9">
        <v>820800.53</v>
      </c>
      <c r="N25" s="9">
        <v>450</v>
      </c>
      <c r="O25" s="17">
        <v>0</v>
      </c>
      <c r="P25" s="1" t="e">
        <f>VLOOKUP(A25,#REF!,14,FALSE)</f>
        <v>#REF!</v>
      </c>
      <c r="R25" t="s">
        <v>193</v>
      </c>
    </row>
    <row r="26" spans="1:19" s="4" customFormat="1" x14ac:dyDescent="0.2">
      <c r="A26" s="18" t="s">
        <v>112</v>
      </c>
      <c r="B26" s="19" t="s">
        <v>113</v>
      </c>
      <c r="C26" s="19" t="s">
        <v>16</v>
      </c>
      <c r="D26" s="20">
        <v>43213</v>
      </c>
      <c r="E26" s="19" t="s">
        <v>109</v>
      </c>
      <c r="F26" s="19" t="s">
        <v>99</v>
      </c>
      <c r="G26" s="21">
        <v>2976</v>
      </c>
      <c r="H26" s="22">
        <v>2232</v>
      </c>
      <c r="I26" s="19" t="s">
        <v>19</v>
      </c>
      <c r="J26" s="19" t="e">
        <f>VLOOKUP(A26,#REF!,8,FALSE)</f>
        <v>#REF!</v>
      </c>
      <c r="K26" s="21" t="e">
        <f t="shared" si="0"/>
        <v>#REF!</v>
      </c>
      <c r="L26" s="21">
        <v>236.82</v>
      </c>
      <c r="M26" s="22">
        <v>528582.24</v>
      </c>
      <c r="N26" s="22">
        <v>450</v>
      </c>
      <c r="O26" s="21">
        <v>0</v>
      </c>
      <c r="P26" s="4" t="e">
        <f>VLOOKUP(A26,#REF!,14,FALSE)</f>
        <v>#REF!</v>
      </c>
      <c r="R26" s="5" t="s">
        <v>193</v>
      </c>
    </row>
    <row r="27" spans="1:19" x14ac:dyDescent="0.2">
      <c r="A27" s="15" t="s">
        <v>114</v>
      </c>
      <c r="B27" s="8" t="s">
        <v>115</v>
      </c>
      <c r="C27" s="8" t="s">
        <v>16</v>
      </c>
      <c r="D27" s="16">
        <v>43213</v>
      </c>
      <c r="E27" s="8" t="s">
        <v>109</v>
      </c>
      <c r="F27" s="8" t="s">
        <v>99</v>
      </c>
      <c r="G27" s="17">
        <v>2940</v>
      </c>
      <c r="H27" s="9">
        <v>2940</v>
      </c>
      <c r="I27" s="8" t="s">
        <v>19</v>
      </c>
      <c r="J27" s="8" t="e">
        <f>VLOOKUP(A27,#REF!,8,FALSE)</f>
        <v>#REF!</v>
      </c>
      <c r="K27" s="17" t="e">
        <f t="shared" si="0"/>
        <v>#REF!</v>
      </c>
      <c r="L27" s="17">
        <v>236.82</v>
      </c>
      <c r="M27" s="9">
        <v>696250.8</v>
      </c>
      <c r="N27" s="9">
        <v>450</v>
      </c>
      <c r="O27" s="17">
        <v>0</v>
      </c>
      <c r="P27" s="1" t="e">
        <f>VLOOKUP(A27,#REF!,14,FALSE)</f>
        <v>#REF!</v>
      </c>
      <c r="R27" s="5" t="s">
        <v>193</v>
      </c>
    </row>
    <row r="28" spans="1:19" x14ac:dyDescent="0.2">
      <c r="A28" s="15" t="s">
        <v>103</v>
      </c>
      <c r="B28" s="8" t="s">
        <v>104</v>
      </c>
      <c r="C28" s="8" t="s">
        <v>16</v>
      </c>
      <c r="D28" s="16">
        <v>43220</v>
      </c>
      <c r="E28" s="8" t="s">
        <v>105</v>
      </c>
      <c r="F28" s="8" t="s">
        <v>106</v>
      </c>
      <c r="G28" s="17">
        <v>455</v>
      </c>
      <c r="H28" s="9">
        <v>455</v>
      </c>
      <c r="I28" s="8" t="s">
        <v>19</v>
      </c>
      <c r="J28" s="8" t="e">
        <f>VLOOKUP(A28,#REF!,8,FALSE)</f>
        <v>#REF!</v>
      </c>
      <c r="K28" s="17" t="e">
        <f t="shared" si="0"/>
        <v>#REF!</v>
      </c>
      <c r="L28" s="17">
        <v>276</v>
      </c>
      <c r="M28" s="9">
        <v>125580</v>
      </c>
      <c r="N28" s="9">
        <v>443</v>
      </c>
      <c r="O28" s="17">
        <v>0</v>
      </c>
      <c r="P28" s="1" t="e">
        <f>VLOOKUP(A28,#REF!,14,FALSE)</f>
        <v>#REF!</v>
      </c>
      <c r="Q28" s="5" t="s">
        <v>196</v>
      </c>
      <c r="R28" s="5" t="s">
        <v>204</v>
      </c>
    </row>
    <row r="29" spans="1:19" x14ac:dyDescent="0.2">
      <c r="A29" s="15" t="s">
        <v>93</v>
      </c>
      <c r="B29" s="8" t="s">
        <v>94</v>
      </c>
      <c r="C29" s="8" t="s">
        <v>16</v>
      </c>
      <c r="D29" s="16">
        <v>43259</v>
      </c>
      <c r="E29" s="8" t="s">
        <v>95</v>
      </c>
      <c r="F29" s="8" t="s">
        <v>92</v>
      </c>
      <c r="G29" s="17">
        <v>2964</v>
      </c>
      <c r="H29" s="9">
        <v>60</v>
      </c>
      <c r="I29" s="8" t="s">
        <v>19</v>
      </c>
      <c r="J29" s="8" t="e">
        <f>VLOOKUP(A29,#REF!,8,FALSE)</f>
        <v>#REF!</v>
      </c>
      <c r="K29" s="17" t="e">
        <f t="shared" si="0"/>
        <v>#REF!</v>
      </c>
      <c r="L29" s="17">
        <v>420.16</v>
      </c>
      <c r="M29" s="9">
        <v>25209.599999999999</v>
      </c>
      <c r="N29" s="9">
        <v>404</v>
      </c>
      <c r="O29" s="17">
        <v>0</v>
      </c>
      <c r="P29" s="1" t="e">
        <f>VLOOKUP(A29,#REF!,14,FALSE)</f>
        <v>#REF!</v>
      </c>
      <c r="Q29" s="5" t="s">
        <v>197</v>
      </c>
      <c r="R29" s="5" t="s">
        <v>205</v>
      </c>
    </row>
    <row r="30" spans="1:19" x14ac:dyDescent="0.2">
      <c r="A30" s="15" t="s">
        <v>100</v>
      </c>
      <c r="B30" s="8" t="s">
        <v>101</v>
      </c>
      <c r="C30" s="8" t="s">
        <v>16</v>
      </c>
      <c r="D30" s="16">
        <v>43277</v>
      </c>
      <c r="E30" s="8" t="s">
        <v>102</v>
      </c>
      <c r="F30" s="8" t="s">
        <v>82</v>
      </c>
      <c r="G30" s="17">
        <v>4618</v>
      </c>
      <c r="H30" s="9">
        <v>65</v>
      </c>
      <c r="I30" s="8" t="s">
        <v>19</v>
      </c>
      <c r="J30" s="8" t="e">
        <f>VLOOKUP(A30,#REF!,8,FALSE)</f>
        <v>#REF!</v>
      </c>
      <c r="K30" s="17" t="e">
        <f t="shared" si="0"/>
        <v>#REF!</v>
      </c>
      <c r="L30" s="17">
        <v>135.01</v>
      </c>
      <c r="M30" s="9">
        <v>8775.65</v>
      </c>
      <c r="N30" s="9">
        <v>386</v>
      </c>
      <c r="O30" s="17">
        <v>4532</v>
      </c>
      <c r="P30" s="1" t="e">
        <f>VLOOKUP(A30,#REF!,14,FALSE)</f>
        <v>#REF!</v>
      </c>
      <c r="Q30" s="5" t="s">
        <v>194</v>
      </c>
      <c r="R30" s="5" t="s">
        <v>209</v>
      </c>
    </row>
    <row r="31" spans="1:19" x14ac:dyDescent="0.2">
      <c r="A31" s="15" t="s">
        <v>96</v>
      </c>
      <c r="B31" s="8" t="s">
        <v>97</v>
      </c>
      <c r="C31" s="8" t="s">
        <v>16</v>
      </c>
      <c r="D31" s="16">
        <v>43280</v>
      </c>
      <c r="E31" s="8" t="s">
        <v>98</v>
      </c>
      <c r="F31" s="8" t="s">
        <v>99</v>
      </c>
      <c r="G31" s="17">
        <v>6219</v>
      </c>
      <c r="H31" s="9">
        <v>2073</v>
      </c>
      <c r="I31" s="8" t="s">
        <v>19</v>
      </c>
      <c r="J31" s="8" t="e">
        <f>VLOOKUP(A31,#REF!,8,FALSE)</f>
        <v>#REF!</v>
      </c>
      <c r="K31" s="17" t="e">
        <f t="shared" si="0"/>
        <v>#REF!</v>
      </c>
      <c r="L31" s="17">
        <v>251.03</v>
      </c>
      <c r="M31" s="9">
        <v>520385.19</v>
      </c>
      <c r="N31" s="9">
        <v>383</v>
      </c>
      <c r="O31" s="17">
        <v>0</v>
      </c>
      <c r="P31" s="1" t="e">
        <f>VLOOKUP(A31,#REF!,14,FALSE)</f>
        <v>#REF!</v>
      </c>
      <c r="Q31" s="5" t="s">
        <v>193</v>
      </c>
    </row>
    <row r="32" spans="1:19" s="4" customFormat="1" x14ac:dyDescent="0.2">
      <c r="A32" s="18" t="s">
        <v>55</v>
      </c>
      <c r="B32" s="19" t="s">
        <v>56</v>
      </c>
      <c r="C32" s="19" t="s">
        <v>16</v>
      </c>
      <c r="D32" s="20">
        <v>43339</v>
      </c>
      <c r="E32" s="19" t="s">
        <v>57</v>
      </c>
      <c r="F32" s="19" t="s">
        <v>58</v>
      </c>
      <c r="G32" s="21">
        <v>3142</v>
      </c>
      <c r="H32" s="22">
        <v>992</v>
      </c>
      <c r="I32" s="19" t="s">
        <v>19</v>
      </c>
      <c r="J32" s="19" t="e">
        <f>VLOOKUP(A32,#REF!,8,FALSE)</f>
        <v>#REF!</v>
      </c>
      <c r="K32" s="21" t="e">
        <f t="shared" si="0"/>
        <v>#REF!</v>
      </c>
      <c r="L32" s="21">
        <v>232.1</v>
      </c>
      <c r="M32" s="22">
        <v>230243.20000000001</v>
      </c>
      <c r="N32" s="22">
        <v>324</v>
      </c>
      <c r="O32" s="21">
        <v>1990</v>
      </c>
      <c r="P32" s="4" t="e">
        <f>VLOOKUP(A32,#REF!,14,FALSE)</f>
        <v>#REF!</v>
      </c>
      <c r="Q32" s="5" t="s">
        <v>196</v>
      </c>
      <c r="R32" s="5" t="s">
        <v>206</v>
      </c>
    </row>
    <row r="33" spans="1:20" s="4" customFormat="1" x14ac:dyDescent="0.2">
      <c r="A33" s="18" t="s">
        <v>89</v>
      </c>
      <c r="B33" s="19" t="s">
        <v>90</v>
      </c>
      <c r="C33" s="19" t="s">
        <v>16</v>
      </c>
      <c r="D33" s="20">
        <v>43339</v>
      </c>
      <c r="E33" s="19" t="s">
        <v>91</v>
      </c>
      <c r="F33" s="19" t="s">
        <v>92</v>
      </c>
      <c r="G33" s="21">
        <v>1400</v>
      </c>
      <c r="H33" s="22">
        <v>160</v>
      </c>
      <c r="I33" s="19" t="s">
        <v>19</v>
      </c>
      <c r="J33" s="19" t="e">
        <f>VLOOKUP(A33,#REF!,8,FALSE)</f>
        <v>#REF!</v>
      </c>
      <c r="K33" s="21" t="e">
        <f t="shared" si="0"/>
        <v>#REF!</v>
      </c>
      <c r="L33" s="21">
        <v>459.77</v>
      </c>
      <c r="M33" s="22">
        <v>73563.199999999997</v>
      </c>
      <c r="N33" s="22">
        <v>324</v>
      </c>
      <c r="O33" s="21">
        <v>220</v>
      </c>
      <c r="P33" s="4" t="e">
        <f>VLOOKUP(A33,#REF!,14,FALSE)</f>
        <v>#REF!</v>
      </c>
      <c r="Q33" s="5" t="s">
        <v>197</v>
      </c>
      <c r="R33" s="5" t="s">
        <v>207</v>
      </c>
    </row>
    <row r="34" spans="1:20" x14ac:dyDescent="0.2">
      <c r="A34" s="15" t="s">
        <v>93</v>
      </c>
      <c r="B34" s="8" t="s">
        <v>94</v>
      </c>
      <c r="C34" s="8" t="s">
        <v>16</v>
      </c>
      <c r="D34" s="16">
        <v>43339</v>
      </c>
      <c r="E34" s="8" t="s">
        <v>91</v>
      </c>
      <c r="F34" s="8" t="s">
        <v>92</v>
      </c>
      <c r="G34" s="17">
        <v>2995</v>
      </c>
      <c r="H34" s="9">
        <v>2995</v>
      </c>
      <c r="I34" s="8" t="s">
        <v>19</v>
      </c>
      <c r="J34" s="8">
        <v>2995</v>
      </c>
      <c r="K34" s="17">
        <f t="shared" si="0"/>
        <v>0</v>
      </c>
      <c r="L34" s="17">
        <v>427.39</v>
      </c>
      <c r="M34" s="9">
        <v>1280033.05</v>
      </c>
      <c r="N34" s="9">
        <v>324</v>
      </c>
      <c r="O34" s="17">
        <v>1872</v>
      </c>
      <c r="P34" s="1" t="e">
        <f>VLOOKUP(A34,#REF!,14,FALSE)</f>
        <v>#REF!</v>
      </c>
      <c r="Q34" s="5" t="s">
        <v>197</v>
      </c>
      <c r="R34" s="5" t="s">
        <v>205</v>
      </c>
    </row>
    <row r="35" spans="1:20" x14ac:dyDescent="0.2">
      <c r="A35" s="15" t="s">
        <v>86</v>
      </c>
      <c r="B35" s="8" t="s">
        <v>87</v>
      </c>
      <c r="C35" s="8" t="s">
        <v>16</v>
      </c>
      <c r="D35" s="16">
        <v>43340</v>
      </c>
      <c r="E35" s="8" t="s">
        <v>88</v>
      </c>
      <c r="F35" s="8"/>
      <c r="G35" s="17">
        <v>306</v>
      </c>
      <c r="H35" s="9">
        <v>156</v>
      </c>
      <c r="I35" s="8" t="s">
        <v>19</v>
      </c>
      <c r="J35" s="8" t="e">
        <f>VLOOKUP(A35,#REF!,8,FALSE)</f>
        <v>#REF!</v>
      </c>
      <c r="K35" s="17" t="e">
        <f t="shared" si="0"/>
        <v>#REF!</v>
      </c>
      <c r="L35" s="17">
        <v>397.97</v>
      </c>
      <c r="M35" s="9">
        <v>62083.32</v>
      </c>
      <c r="N35" s="9">
        <v>323</v>
      </c>
      <c r="O35" s="17">
        <v>0</v>
      </c>
      <c r="P35" s="1" t="e">
        <f>VLOOKUP(A35,#REF!,14,FALSE)</f>
        <v>#REF!</v>
      </c>
      <c r="Q35" s="5" t="s">
        <v>197</v>
      </c>
      <c r="R35" s="5" t="s">
        <v>208</v>
      </c>
    </row>
    <row r="36" spans="1:20" x14ac:dyDescent="0.2">
      <c r="A36" s="15" t="s">
        <v>83</v>
      </c>
      <c r="B36" s="8" t="s">
        <v>84</v>
      </c>
      <c r="C36" s="8" t="s">
        <v>16</v>
      </c>
      <c r="D36" s="16">
        <v>43350</v>
      </c>
      <c r="E36" s="8" t="s">
        <v>85</v>
      </c>
      <c r="F36" s="8"/>
      <c r="G36" s="17">
        <v>3028</v>
      </c>
      <c r="H36" s="9">
        <v>8</v>
      </c>
      <c r="I36" s="8" t="s">
        <v>19</v>
      </c>
      <c r="J36" s="8" t="e">
        <f>VLOOKUP(A36,#REF!,8,FALSE)</f>
        <v>#REF!</v>
      </c>
      <c r="K36" s="17" t="e">
        <f t="shared" si="0"/>
        <v>#REF!</v>
      </c>
      <c r="L36" s="17">
        <v>166.09</v>
      </c>
      <c r="M36" s="9">
        <v>1328.72</v>
      </c>
      <c r="N36" s="9">
        <v>313</v>
      </c>
      <c r="O36" s="17">
        <v>0</v>
      </c>
      <c r="P36" s="1" t="e">
        <f>VLOOKUP(A36,#REF!,14,FALSE)</f>
        <v>#REF!</v>
      </c>
      <c r="Q36" s="5" t="s">
        <v>198</v>
      </c>
      <c r="R36" s="5" t="s">
        <v>209</v>
      </c>
    </row>
    <row r="37" spans="1:20" x14ac:dyDescent="0.2">
      <c r="A37" s="15" t="s">
        <v>79</v>
      </c>
      <c r="B37" s="8" t="s">
        <v>80</v>
      </c>
      <c r="C37" s="8" t="s">
        <v>16</v>
      </c>
      <c r="D37" s="16">
        <v>43353</v>
      </c>
      <c r="E37" s="8" t="s">
        <v>81</v>
      </c>
      <c r="F37" s="8" t="s">
        <v>82</v>
      </c>
      <c r="G37" s="17">
        <v>4678</v>
      </c>
      <c r="H37" s="9">
        <v>215</v>
      </c>
      <c r="I37" s="8" t="s">
        <v>19</v>
      </c>
      <c r="J37" s="8" t="e">
        <f>VLOOKUP(A37,#REF!,8,FALSE)</f>
        <v>#REF!</v>
      </c>
      <c r="K37" s="17" t="e">
        <f t="shared" si="0"/>
        <v>#REF!</v>
      </c>
      <c r="L37" s="17">
        <v>134.22999999999999</v>
      </c>
      <c r="M37" s="9">
        <v>28859.45</v>
      </c>
      <c r="N37" s="9">
        <v>310</v>
      </c>
      <c r="O37" s="17">
        <v>0</v>
      </c>
      <c r="P37" s="1" t="e">
        <f>VLOOKUP(A37,#REF!,14,FALSE)</f>
        <v>#REF!</v>
      </c>
      <c r="Q37" s="5" t="s">
        <v>194</v>
      </c>
      <c r="R37" s="5" t="s">
        <v>209</v>
      </c>
    </row>
    <row r="38" spans="1:20" x14ac:dyDescent="0.2">
      <c r="A38" s="15" t="s">
        <v>75</v>
      </c>
      <c r="B38" s="8" t="s">
        <v>76</v>
      </c>
      <c r="C38" s="8" t="s">
        <v>16</v>
      </c>
      <c r="D38" s="16">
        <v>43362</v>
      </c>
      <c r="E38" s="8" t="s">
        <v>77</v>
      </c>
      <c r="F38" s="8" t="s">
        <v>78</v>
      </c>
      <c r="G38" s="17">
        <v>3628</v>
      </c>
      <c r="H38" s="9">
        <v>2884</v>
      </c>
      <c r="I38" s="8" t="s">
        <v>19</v>
      </c>
      <c r="J38" s="8" t="e">
        <f>VLOOKUP(A38,#REF!,8,FALSE)</f>
        <v>#REF!</v>
      </c>
      <c r="K38" s="17" t="e">
        <f t="shared" si="0"/>
        <v>#REF!</v>
      </c>
      <c r="L38" s="17">
        <v>293.58999999999997</v>
      </c>
      <c r="M38" s="9">
        <v>846713.56</v>
      </c>
      <c r="N38" s="9">
        <v>301</v>
      </c>
      <c r="O38" s="17">
        <v>0</v>
      </c>
      <c r="P38" s="1" t="e">
        <f>VLOOKUP(A38,#REF!,14,FALSE)</f>
        <v>#REF!</v>
      </c>
      <c r="Q38" s="5" t="s">
        <v>199</v>
      </c>
    </row>
    <row r="39" spans="1:20" x14ac:dyDescent="0.2">
      <c r="A39" s="15" t="s">
        <v>68</v>
      </c>
      <c r="B39" s="8" t="s">
        <v>69</v>
      </c>
      <c r="C39" s="8" t="s">
        <v>16</v>
      </c>
      <c r="D39" s="16">
        <v>43367</v>
      </c>
      <c r="E39" s="8" t="s">
        <v>70</v>
      </c>
      <c r="F39" s="8" t="s">
        <v>71</v>
      </c>
      <c r="G39" s="17">
        <v>6566</v>
      </c>
      <c r="H39" s="9">
        <v>197</v>
      </c>
      <c r="I39" s="8" t="s">
        <v>19</v>
      </c>
      <c r="J39" s="8" t="e">
        <f>VLOOKUP(A39,#REF!,8,FALSE)</f>
        <v>#REF!</v>
      </c>
      <c r="K39" s="17" t="e">
        <f t="shared" si="0"/>
        <v>#REF!</v>
      </c>
      <c r="L39" s="17">
        <v>142.99</v>
      </c>
      <c r="M39" s="9">
        <v>28169.03</v>
      </c>
      <c r="N39" s="9">
        <v>296</v>
      </c>
      <c r="O39" s="17">
        <v>12369</v>
      </c>
      <c r="P39" s="1" t="e">
        <f>VLOOKUP(A39,#REF!,14,FALSE)</f>
        <v>#REF!</v>
      </c>
      <c r="Q39" s="5" t="s">
        <v>198</v>
      </c>
      <c r="R39" s="5" t="s">
        <v>209</v>
      </c>
    </row>
    <row r="40" spans="1:20" x14ac:dyDescent="0.2">
      <c r="A40" s="15" t="s">
        <v>72</v>
      </c>
      <c r="B40" s="8" t="s">
        <v>73</v>
      </c>
      <c r="C40" s="8" t="s">
        <v>16</v>
      </c>
      <c r="D40" s="16">
        <v>43367</v>
      </c>
      <c r="E40" s="8" t="s">
        <v>74</v>
      </c>
      <c r="F40" s="8" t="s">
        <v>71</v>
      </c>
      <c r="G40" s="17">
        <v>4381</v>
      </c>
      <c r="H40" s="9">
        <v>60</v>
      </c>
      <c r="I40" s="8" t="s">
        <v>19</v>
      </c>
      <c r="J40" s="8" t="e">
        <f>VLOOKUP(A40,#REF!,8,FALSE)</f>
        <v>#REF!</v>
      </c>
      <c r="K40" s="17" t="e">
        <f t="shared" si="0"/>
        <v>#REF!</v>
      </c>
      <c r="L40" s="17">
        <v>143.13999999999999</v>
      </c>
      <c r="M40" s="9">
        <v>8588.4</v>
      </c>
      <c r="N40" s="9">
        <v>296</v>
      </c>
      <c r="O40" s="17">
        <v>0</v>
      </c>
      <c r="P40" s="1" t="e">
        <f>VLOOKUP(A40,#REF!,14,FALSE)</f>
        <v>#REF!</v>
      </c>
      <c r="Q40" s="5" t="s">
        <v>198</v>
      </c>
      <c r="R40" s="5" t="s">
        <v>209</v>
      </c>
    </row>
    <row r="41" spans="1:20" x14ac:dyDescent="0.2">
      <c r="A41" s="15" t="s">
        <v>60</v>
      </c>
      <c r="B41" s="8" t="s">
        <v>61</v>
      </c>
      <c r="C41" s="8" t="s">
        <v>16</v>
      </c>
      <c r="D41" s="16">
        <v>43374</v>
      </c>
      <c r="E41" s="8" t="s">
        <v>62</v>
      </c>
      <c r="F41" s="8" t="s">
        <v>44</v>
      </c>
      <c r="G41" s="17">
        <v>2168</v>
      </c>
      <c r="H41" s="9">
        <v>583</v>
      </c>
      <c r="I41" s="8" t="s">
        <v>19</v>
      </c>
      <c r="J41" s="8" t="e">
        <f>VLOOKUP(A41,#REF!,8,FALSE)</f>
        <v>#REF!</v>
      </c>
      <c r="K41" s="17" t="e">
        <f t="shared" si="0"/>
        <v>#REF!</v>
      </c>
      <c r="L41" s="17">
        <v>142.13999999999999</v>
      </c>
      <c r="M41" s="9">
        <v>82867.62</v>
      </c>
      <c r="N41" s="9">
        <v>289</v>
      </c>
      <c r="O41" s="17">
        <v>2361</v>
      </c>
      <c r="P41" s="1" t="e">
        <f>VLOOKUP(A41,#REF!,14,FALSE)</f>
        <v>#REF!</v>
      </c>
      <c r="Q41" s="5" t="s">
        <v>194</v>
      </c>
      <c r="R41" s="5" t="s">
        <v>210</v>
      </c>
      <c r="S41" t="s">
        <v>211</v>
      </c>
    </row>
    <row r="42" spans="1:20" x14ac:dyDescent="0.2">
      <c r="A42" s="15" t="s">
        <v>63</v>
      </c>
      <c r="B42" s="8" t="s">
        <v>64</v>
      </c>
      <c r="C42" s="8" t="s">
        <v>16</v>
      </c>
      <c r="D42" s="16">
        <v>43374</v>
      </c>
      <c r="E42" s="8" t="s">
        <v>62</v>
      </c>
      <c r="F42" s="8" t="s">
        <v>44</v>
      </c>
      <c r="G42" s="17">
        <v>1907</v>
      </c>
      <c r="H42" s="9">
        <v>1907</v>
      </c>
      <c r="I42" s="8" t="s">
        <v>19</v>
      </c>
      <c r="J42" s="8" t="e">
        <f>VLOOKUP(A42,#REF!,8,FALSE)</f>
        <v>#REF!</v>
      </c>
      <c r="K42" s="17" t="e">
        <f t="shared" si="0"/>
        <v>#REF!</v>
      </c>
      <c r="L42" s="17">
        <v>142.13999999999999</v>
      </c>
      <c r="M42" s="9">
        <v>271060.98</v>
      </c>
      <c r="N42" s="9">
        <v>289</v>
      </c>
      <c r="O42" s="17">
        <v>2730</v>
      </c>
      <c r="P42" s="1" t="e">
        <f>VLOOKUP(A42,#REF!,14,FALSE)</f>
        <v>#REF!</v>
      </c>
      <c r="Q42" s="5" t="s">
        <v>194</v>
      </c>
      <c r="R42" s="5" t="s">
        <v>211</v>
      </c>
    </row>
    <row r="43" spans="1:20" x14ac:dyDescent="0.2">
      <c r="A43" s="15" t="s">
        <v>65</v>
      </c>
      <c r="B43" s="8" t="s">
        <v>66</v>
      </c>
      <c r="C43" s="8" t="s">
        <v>16</v>
      </c>
      <c r="D43" s="16">
        <v>43374</v>
      </c>
      <c r="E43" s="8" t="s">
        <v>67</v>
      </c>
      <c r="F43" s="8" t="s">
        <v>44</v>
      </c>
      <c r="G43" s="17">
        <v>2011</v>
      </c>
      <c r="H43" s="9">
        <v>140</v>
      </c>
      <c r="I43" s="8" t="s">
        <v>19</v>
      </c>
      <c r="J43" s="8" t="e">
        <f>VLOOKUP(A43,#REF!,8,FALSE)</f>
        <v>#REF!</v>
      </c>
      <c r="K43" s="17" t="e">
        <f t="shared" si="0"/>
        <v>#REF!</v>
      </c>
      <c r="L43" s="17">
        <v>135.68</v>
      </c>
      <c r="M43" s="9">
        <v>18995.2</v>
      </c>
      <c r="N43" s="9">
        <v>289</v>
      </c>
      <c r="O43" s="17">
        <v>3120</v>
      </c>
      <c r="P43" s="1" t="e">
        <f>VLOOKUP(A43,#REF!,14,FALSE)</f>
        <v>#REF!</v>
      </c>
      <c r="Q43" s="5" t="s">
        <v>194</v>
      </c>
      <c r="R43" s="5" t="s">
        <v>209</v>
      </c>
    </row>
    <row r="44" spans="1:20" x14ac:dyDescent="0.2">
      <c r="A44" s="15" t="s">
        <v>155</v>
      </c>
      <c r="B44" s="8" t="s">
        <v>156</v>
      </c>
      <c r="C44" s="8" t="s">
        <v>16</v>
      </c>
      <c r="D44" s="16">
        <v>43388</v>
      </c>
      <c r="E44" s="8" t="s">
        <v>159</v>
      </c>
      <c r="F44" s="8"/>
      <c r="G44" s="17">
        <v>15</v>
      </c>
      <c r="H44" s="9">
        <v>15</v>
      </c>
      <c r="I44" s="8" t="s">
        <v>19</v>
      </c>
      <c r="J44" s="8">
        <v>0</v>
      </c>
      <c r="K44" s="8" t="e">
        <f>VLOOKUP(B44,#REF!,8,FALSE)</f>
        <v>#REF!</v>
      </c>
      <c r="L44" s="17">
        <v>224.24</v>
      </c>
      <c r="M44" s="9">
        <v>3363.6</v>
      </c>
      <c r="N44" s="9">
        <v>275</v>
      </c>
      <c r="O44" s="17">
        <v>1837</v>
      </c>
      <c r="P44" s="1" t="e">
        <f>VLOOKUP(A44,#REF!,14,FALSE)</f>
        <v>#REF!</v>
      </c>
      <c r="Q44" s="5" t="s">
        <v>200</v>
      </c>
    </row>
    <row r="45" spans="1:20" x14ac:dyDescent="0.2">
      <c r="A45" s="15" t="s">
        <v>52</v>
      </c>
      <c r="B45" s="8" t="s">
        <v>53</v>
      </c>
      <c r="C45" s="8" t="s">
        <v>16</v>
      </c>
      <c r="D45" s="16">
        <v>43392</v>
      </c>
      <c r="E45" s="8" t="s">
        <v>54</v>
      </c>
      <c r="F45" s="8" t="s">
        <v>18</v>
      </c>
      <c r="G45" s="17">
        <v>5271</v>
      </c>
      <c r="H45" s="9">
        <v>1491</v>
      </c>
      <c r="I45" s="8" t="s">
        <v>19</v>
      </c>
      <c r="J45" s="8" t="e">
        <f>VLOOKUP(A45,#REF!,8,FALSE)</f>
        <v>#REF!</v>
      </c>
      <c r="K45" s="17" t="e">
        <f t="shared" si="0"/>
        <v>#REF!</v>
      </c>
      <c r="L45" s="17">
        <v>277.54000000000002</v>
      </c>
      <c r="M45" s="9">
        <v>413812.14</v>
      </c>
      <c r="N45" s="9">
        <v>271</v>
      </c>
      <c r="O45" s="17">
        <v>3234</v>
      </c>
      <c r="P45" s="1" t="e">
        <f>VLOOKUP(A45,#REF!,14,FALSE)</f>
        <v>#REF!</v>
      </c>
      <c r="Q45" s="5" t="s">
        <v>201</v>
      </c>
      <c r="R45" s="5" t="s">
        <v>212</v>
      </c>
    </row>
    <row r="46" spans="1:20" x14ac:dyDescent="0.2">
      <c r="A46" s="15" t="s">
        <v>55</v>
      </c>
      <c r="B46" s="8" t="s">
        <v>56</v>
      </c>
      <c r="C46" s="8" t="s">
        <v>16</v>
      </c>
      <c r="D46" s="16">
        <v>43392</v>
      </c>
      <c r="E46" s="8" t="s">
        <v>59</v>
      </c>
      <c r="F46" s="8" t="s">
        <v>58</v>
      </c>
      <c r="G46" s="17">
        <v>2668</v>
      </c>
      <c r="H46" s="9">
        <v>2668</v>
      </c>
      <c r="I46" s="8" t="s">
        <v>19</v>
      </c>
      <c r="J46" s="8">
        <v>0</v>
      </c>
      <c r="K46" s="8" t="e">
        <f>VLOOKUP(B46,#REF!,8,FALSE)</f>
        <v>#REF!</v>
      </c>
      <c r="L46" s="17">
        <v>230.89</v>
      </c>
      <c r="M46" s="9">
        <v>616014.52</v>
      </c>
      <c r="N46" s="9">
        <v>271</v>
      </c>
      <c r="O46" s="17">
        <v>0</v>
      </c>
      <c r="P46" s="1" t="e">
        <f>VLOOKUP(A46,#REF!,14,FALSE)</f>
        <v>#REF!</v>
      </c>
      <c r="Q46" s="5" t="s">
        <v>196</v>
      </c>
      <c r="R46" s="5" t="s">
        <v>206</v>
      </c>
    </row>
    <row r="47" spans="1:20" x14ac:dyDescent="0.2">
      <c r="A47" s="15" t="s">
        <v>45</v>
      </c>
      <c r="B47" s="8" t="s">
        <v>46</v>
      </c>
      <c r="C47" s="8" t="s">
        <v>16</v>
      </c>
      <c r="D47" s="16">
        <v>43403</v>
      </c>
      <c r="E47" s="8" t="s">
        <v>47</v>
      </c>
      <c r="F47" s="8" t="s">
        <v>48</v>
      </c>
      <c r="G47" s="17">
        <v>3600</v>
      </c>
      <c r="H47" s="9">
        <v>3600</v>
      </c>
      <c r="I47" s="8" t="s">
        <v>19</v>
      </c>
      <c r="J47" s="8" t="e">
        <f>VLOOKUP(A47,#REF!,8,FALSE)</f>
        <v>#REF!</v>
      </c>
      <c r="K47" s="17" t="e">
        <f t="shared" si="0"/>
        <v>#REF!</v>
      </c>
      <c r="L47" s="17">
        <v>343.97</v>
      </c>
      <c r="M47" s="9">
        <v>1238292</v>
      </c>
      <c r="N47" s="9">
        <v>260</v>
      </c>
      <c r="O47" s="17">
        <v>4320</v>
      </c>
      <c r="P47" s="1" t="e">
        <f>VLOOKUP(A47,#REF!,14,FALSE)</f>
        <v>#REF!</v>
      </c>
      <c r="Q47" s="5" t="s">
        <v>194</v>
      </c>
      <c r="R47" s="5" t="s">
        <v>213</v>
      </c>
    </row>
    <row r="48" spans="1:20" x14ac:dyDescent="0.2">
      <c r="A48" s="15" t="s">
        <v>49</v>
      </c>
      <c r="B48" s="8" t="s">
        <v>50</v>
      </c>
      <c r="C48" s="8" t="s">
        <v>16</v>
      </c>
      <c r="D48" s="16">
        <v>43403</v>
      </c>
      <c r="E48" s="8" t="s">
        <v>51</v>
      </c>
      <c r="F48" s="8" t="s">
        <v>48</v>
      </c>
      <c r="G48" s="17">
        <v>10677</v>
      </c>
      <c r="H48" s="9">
        <v>83</v>
      </c>
      <c r="I48" s="8" t="s">
        <v>19</v>
      </c>
      <c r="J48" s="8" t="e">
        <f>VLOOKUP(A48,#REF!,8,FALSE)</f>
        <v>#REF!</v>
      </c>
      <c r="K48" s="17" t="e">
        <f t="shared" si="0"/>
        <v>#REF!</v>
      </c>
      <c r="L48" s="17">
        <v>330.39</v>
      </c>
      <c r="M48" s="9">
        <v>27422.37</v>
      </c>
      <c r="N48" s="9">
        <v>260</v>
      </c>
      <c r="O48" s="17">
        <v>3213</v>
      </c>
      <c r="P48" s="1" t="e">
        <f>VLOOKUP(A48,#REF!,14,FALSE)</f>
        <v>#REF!</v>
      </c>
      <c r="Q48" s="5" t="s">
        <v>195</v>
      </c>
      <c r="R48" s="5" t="s">
        <v>191</v>
      </c>
      <c r="S48" t="s">
        <v>214</v>
      </c>
      <c r="T48" t="s">
        <v>215</v>
      </c>
    </row>
    <row r="49" spans="1:19" x14ac:dyDescent="0.2">
      <c r="A49" s="15" t="s">
        <v>41</v>
      </c>
      <c r="B49" s="8" t="s">
        <v>42</v>
      </c>
      <c r="C49" s="8" t="s">
        <v>16</v>
      </c>
      <c r="D49" s="16">
        <v>43412</v>
      </c>
      <c r="E49" s="8" t="s">
        <v>43</v>
      </c>
      <c r="F49" s="8" t="s">
        <v>44</v>
      </c>
      <c r="G49" s="17">
        <v>3362</v>
      </c>
      <c r="H49" s="9">
        <v>150</v>
      </c>
      <c r="I49" s="8" t="s">
        <v>19</v>
      </c>
      <c r="J49" s="8" t="e">
        <f>VLOOKUP(A49,#REF!,8,FALSE)</f>
        <v>#REF!</v>
      </c>
      <c r="K49" s="17" t="e">
        <f t="shared" si="0"/>
        <v>#REF!</v>
      </c>
      <c r="L49" s="17">
        <v>148.03</v>
      </c>
      <c r="M49" s="9">
        <v>22204.5</v>
      </c>
      <c r="N49" s="9">
        <v>251</v>
      </c>
      <c r="O49" s="17">
        <v>0</v>
      </c>
      <c r="P49" s="1" t="e">
        <f>VLOOKUP(A49,#REF!,14,FALSE)</f>
        <v>#REF!</v>
      </c>
      <c r="Q49" s="5" t="s">
        <v>194</v>
      </c>
      <c r="R49" s="5" t="s">
        <v>209</v>
      </c>
    </row>
    <row r="50" spans="1:19" x14ac:dyDescent="0.2">
      <c r="A50" s="15" t="s">
        <v>34</v>
      </c>
      <c r="B50" s="8" t="s">
        <v>35</v>
      </c>
      <c r="C50" s="8" t="s">
        <v>16</v>
      </c>
      <c r="D50" s="16">
        <v>43413</v>
      </c>
      <c r="E50" s="8" t="s">
        <v>36</v>
      </c>
      <c r="F50" s="8" t="s">
        <v>37</v>
      </c>
      <c r="G50" s="17">
        <v>2490</v>
      </c>
      <c r="H50" s="9">
        <v>96</v>
      </c>
      <c r="I50" s="8" t="s">
        <v>19</v>
      </c>
      <c r="J50" s="8" t="e">
        <f>VLOOKUP(A50,#REF!,8,FALSE)</f>
        <v>#REF!</v>
      </c>
      <c r="K50" s="17" t="e">
        <f t="shared" si="0"/>
        <v>#REF!</v>
      </c>
      <c r="L50" s="17">
        <v>144.36000000000001</v>
      </c>
      <c r="M50" s="9">
        <v>13858.56</v>
      </c>
      <c r="N50" s="9">
        <v>250</v>
      </c>
      <c r="O50" s="17">
        <v>0</v>
      </c>
      <c r="P50" s="1" t="e">
        <f>VLOOKUP(A50,#REF!,14,FALSE)</f>
        <v>#REF!</v>
      </c>
      <c r="Q50" s="5" t="s">
        <v>198</v>
      </c>
      <c r="R50" s="5" t="s">
        <v>209</v>
      </c>
    </row>
    <row r="51" spans="1:19" x14ac:dyDescent="0.2">
      <c r="A51" s="15" t="s">
        <v>38</v>
      </c>
      <c r="B51" s="8" t="s">
        <v>39</v>
      </c>
      <c r="C51" s="8" t="s">
        <v>16</v>
      </c>
      <c r="D51" s="16">
        <v>43413</v>
      </c>
      <c r="E51" s="8" t="s">
        <v>40</v>
      </c>
      <c r="F51" s="8"/>
      <c r="G51" s="17">
        <v>3234</v>
      </c>
      <c r="H51" s="9">
        <v>507</v>
      </c>
      <c r="I51" s="8" t="s">
        <v>19</v>
      </c>
      <c r="J51" s="8" t="e">
        <f>VLOOKUP(A51,#REF!,8,FALSE)</f>
        <v>#REF!</v>
      </c>
      <c r="K51" s="17" t="e">
        <f t="shared" si="0"/>
        <v>#REF!</v>
      </c>
      <c r="L51" s="17">
        <v>175.56</v>
      </c>
      <c r="M51" s="9">
        <v>89008.92</v>
      </c>
      <c r="N51" s="9">
        <v>250</v>
      </c>
      <c r="O51" s="17">
        <v>0</v>
      </c>
      <c r="P51" s="1" t="e">
        <f>VLOOKUP(A51,#REF!,14,FALSE)</f>
        <v>#REF!</v>
      </c>
      <c r="Q51" s="5" t="s">
        <v>198</v>
      </c>
      <c r="R51" s="5" t="s">
        <v>216</v>
      </c>
    </row>
    <row r="52" spans="1:19" x14ac:dyDescent="0.2">
      <c r="A52" s="15" t="s">
        <v>30</v>
      </c>
      <c r="B52" s="8" t="s">
        <v>31</v>
      </c>
      <c r="C52" s="8" t="s">
        <v>16</v>
      </c>
      <c r="D52" s="16">
        <v>43420</v>
      </c>
      <c r="E52" s="8" t="s">
        <v>32</v>
      </c>
      <c r="F52" s="8"/>
      <c r="G52" s="17">
        <v>3212</v>
      </c>
      <c r="H52" s="9">
        <v>1362</v>
      </c>
      <c r="I52" s="8" t="s">
        <v>19</v>
      </c>
      <c r="J52" s="8" t="e">
        <f>VLOOKUP(A52,#REF!,8,FALSE)</f>
        <v>#REF!</v>
      </c>
      <c r="K52" s="17" t="e">
        <f t="shared" si="0"/>
        <v>#REF!</v>
      </c>
      <c r="L52" s="17">
        <v>169.03</v>
      </c>
      <c r="M52" s="9">
        <v>230218.86</v>
      </c>
      <c r="N52" s="9">
        <v>243</v>
      </c>
      <c r="O52" s="17">
        <v>0</v>
      </c>
      <c r="P52" s="1" t="e">
        <f>VLOOKUP(A52,#REF!,14,FALSE)</f>
        <v>#REF!</v>
      </c>
      <c r="Q52" s="5" t="s">
        <v>194</v>
      </c>
      <c r="R52" s="5" t="s">
        <v>217</v>
      </c>
    </row>
    <row r="53" spans="1:19" x14ac:dyDescent="0.2">
      <c r="A53" s="15" t="s">
        <v>30</v>
      </c>
      <c r="B53" s="8" t="s">
        <v>31</v>
      </c>
      <c r="C53" s="8" t="s">
        <v>16</v>
      </c>
      <c r="D53" s="16">
        <v>43420</v>
      </c>
      <c r="E53" s="8" t="s">
        <v>33</v>
      </c>
      <c r="F53" s="8"/>
      <c r="G53" s="17">
        <v>8</v>
      </c>
      <c r="H53" s="9">
        <v>8</v>
      </c>
      <c r="I53" s="8" t="s">
        <v>19</v>
      </c>
      <c r="J53" s="8" t="e">
        <f>VLOOKUP(A53,#REF!,8,FALSE)</f>
        <v>#REF!</v>
      </c>
      <c r="K53" s="17" t="e">
        <f t="shared" si="0"/>
        <v>#REF!</v>
      </c>
      <c r="L53" s="17">
        <v>169.03</v>
      </c>
      <c r="M53" s="9">
        <v>1352.24</v>
      </c>
      <c r="N53" s="9">
        <v>243</v>
      </c>
      <c r="O53" s="17">
        <v>1850</v>
      </c>
      <c r="P53" s="1" t="e">
        <f>VLOOKUP(A53,#REF!,14,FALSE)</f>
        <v>#REF!</v>
      </c>
      <c r="Q53" s="5" t="s">
        <v>194</v>
      </c>
      <c r="R53" s="5" t="s">
        <v>217</v>
      </c>
    </row>
    <row r="54" spans="1:19" x14ac:dyDescent="0.2">
      <c r="A54" s="15" t="s">
        <v>27</v>
      </c>
      <c r="B54" s="8" t="s">
        <v>28</v>
      </c>
      <c r="C54" s="8" t="s">
        <v>16</v>
      </c>
      <c r="D54" s="16">
        <v>43445</v>
      </c>
      <c r="E54" s="8" t="s">
        <v>29</v>
      </c>
      <c r="F54" s="8" t="s">
        <v>18</v>
      </c>
      <c r="G54" s="17">
        <v>4263</v>
      </c>
      <c r="H54" s="9">
        <v>1218</v>
      </c>
      <c r="I54" s="8" t="s">
        <v>19</v>
      </c>
      <c r="J54" s="8" t="e">
        <f>VLOOKUP(A54,#REF!,8,FALSE)</f>
        <v>#REF!</v>
      </c>
      <c r="K54" s="17" t="e">
        <f t="shared" si="0"/>
        <v>#REF!</v>
      </c>
      <c r="L54" s="17">
        <v>268.72000000000003</v>
      </c>
      <c r="M54" s="9">
        <v>327300.96000000002</v>
      </c>
      <c r="N54" s="9">
        <v>218</v>
      </c>
      <c r="O54" s="17">
        <v>0</v>
      </c>
      <c r="P54" s="1" t="e">
        <f>VLOOKUP(A54,#REF!,14,FALSE)</f>
        <v>#REF!</v>
      </c>
      <c r="Q54" s="5" t="s">
        <v>202</v>
      </c>
      <c r="R54" s="5" t="s">
        <v>220</v>
      </c>
    </row>
    <row r="55" spans="1:19" x14ac:dyDescent="0.2">
      <c r="A55" s="15" t="s">
        <v>24</v>
      </c>
      <c r="B55" s="8" t="s">
        <v>25</v>
      </c>
      <c r="C55" s="8" t="s">
        <v>16</v>
      </c>
      <c r="D55" s="16">
        <v>43465</v>
      </c>
      <c r="E55" s="8" t="s">
        <v>26</v>
      </c>
      <c r="F55" s="8"/>
      <c r="G55" s="17">
        <v>867</v>
      </c>
      <c r="H55" s="9">
        <v>867</v>
      </c>
      <c r="I55" s="8" t="s">
        <v>19</v>
      </c>
      <c r="J55" s="8" t="e">
        <f>VLOOKUP(A55,#REF!,8,FALSE)</f>
        <v>#REF!</v>
      </c>
      <c r="K55" s="17" t="e">
        <f t="shared" si="0"/>
        <v>#REF!</v>
      </c>
      <c r="L55" s="17">
        <v>0</v>
      </c>
      <c r="M55" s="9">
        <v>0</v>
      </c>
      <c r="N55" s="9">
        <v>198</v>
      </c>
      <c r="O55" s="17">
        <v>6155</v>
      </c>
      <c r="P55" s="1" t="e">
        <f>VLOOKUP(A55,#REF!,14,FALSE)</f>
        <v>#REF!</v>
      </c>
      <c r="Q55" s="5" t="s">
        <v>194</v>
      </c>
      <c r="R55" s="5" t="s">
        <v>218</v>
      </c>
      <c r="S55" t="s">
        <v>219</v>
      </c>
    </row>
    <row r="56" spans="1:19" x14ac:dyDescent="0.2">
      <c r="A56" s="15" t="s">
        <v>20</v>
      </c>
      <c r="B56" s="8" t="s">
        <v>21</v>
      </c>
      <c r="C56" s="8" t="s">
        <v>16</v>
      </c>
      <c r="D56" s="16">
        <v>43472</v>
      </c>
      <c r="E56" s="8" t="s">
        <v>22</v>
      </c>
      <c r="F56" s="8" t="s">
        <v>23</v>
      </c>
      <c r="G56" s="17">
        <v>933</v>
      </c>
      <c r="H56" s="9">
        <v>933</v>
      </c>
      <c r="I56" s="8" t="s">
        <v>19</v>
      </c>
      <c r="J56" s="8" t="e">
        <f>VLOOKUP(A56,#REF!,8,FALSE)</f>
        <v>#REF!</v>
      </c>
      <c r="K56" s="17" t="e">
        <f t="shared" si="0"/>
        <v>#REF!</v>
      </c>
      <c r="L56" s="17">
        <v>160.12</v>
      </c>
      <c r="M56" s="9">
        <v>149391.96</v>
      </c>
      <c r="N56" s="9">
        <v>191</v>
      </c>
      <c r="O56" s="17">
        <v>0</v>
      </c>
      <c r="P56" s="1" t="e">
        <f>VLOOKUP(A56,#REF!,14,FALSE)</f>
        <v>#REF!</v>
      </c>
      <c r="Q56" s="5" t="s">
        <v>203</v>
      </c>
      <c r="R56" s="5" t="s">
        <v>221</v>
      </c>
      <c r="S56" t="s">
        <v>222</v>
      </c>
    </row>
    <row r="57" spans="1:19" x14ac:dyDescent="0.2">
      <c r="A57" s="15" t="s">
        <v>14</v>
      </c>
      <c r="B57" s="8" t="s">
        <v>15</v>
      </c>
      <c r="C57" s="8" t="s">
        <v>16</v>
      </c>
      <c r="D57" s="16">
        <v>43480</v>
      </c>
      <c r="E57" s="8" t="s">
        <v>17</v>
      </c>
      <c r="F57" s="8" t="s">
        <v>18</v>
      </c>
      <c r="G57" s="17">
        <v>2980</v>
      </c>
      <c r="H57" s="9">
        <v>2980</v>
      </c>
      <c r="I57" s="8" t="s">
        <v>19</v>
      </c>
      <c r="J57" s="8" t="e">
        <f>VLOOKUP(A57,#REF!,8,FALSE)</f>
        <v>#REF!</v>
      </c>
      <c r="K57" s="17" t="e">
        <f t="shared" si="0"/>
        <v>#REF!</v>
      </c>
      <c r="L57" s="17">
        <v>166.38</v>
      </c>
      <c r="M57" s="9">
        <v>495812.4</v>
      </c>
      <c r="N57" s="9">
        <v>183</v>
      </c>
      <c r="O57" s="17">
        <v>6053</v>
      </c>
      <c r="P57" s="1" t="e">
        <f>VLOOKUP(A57,#REF!,13,FALSE)</f>
        <v>#REF!</v>
      </c>
      <c r="Q57" s="5"/>
      <c r="R57" s="5" t="s">
        <v>223</v>
      </c>
    </row>
    <row r="58" spans="1:19" x14ac:dyDescent="0.2">
      <c r="M58" s="6">
        <f>SUM(M4:M57)</f>
        <v>11540568.820000002</v>
      </c>
    </row>
    <row r="61" spans="1:19" x14ac:dyDescent="0.2">
      <c r="K61"/>
      <c r="M61"/>
      <c r="N61" s="5"/>
      <c r="R61"/>
    </row>
    <row r="62" spans="1:19" x14ac:dyDescent="0.2">
      <c r="K62"/>
      <c r="M62"/>
      <c r="N62" s="5"/>
      <c r="R62"/>
    </row>
    <row r="63" spans="1:19" x14ac:dyDescent="0.2">
      <c r="K63"/>
      <c r="M63"/>
      <c r="N63" s="5"/>
      <c r="R63"/>
    </row>
    <row r="64" spans="1:19" x14ac:dyDescent="0.2">
      <c r="K64"/>
      <c r="M64"/>
      <c r="N64" s="5"/>
      <c r="R64"/>
    </row>
    <row r="65" spans="11:18" x14ac:dyDescent="0.2">
      <c r="K65"/>
      <c r="M65"/>
      <c r="N65" s="5"/>
      <c r="R65"/>
    </row>
    <row r="66" spans="11:18" x14ac:dyDescent="0.2">
      <c r="K66"/>
      <c r="M66"/>
      <c r="N66" s="5"/>
      <c r="R66"/>
    </row>
    <row r="67" spans="11:18" x14ac:dyDescent="0.2">
      <c r="K67"/>
      <c r="M67"/>
      <c r="N67" s="5"/>
      <c r="R67"/>
    </row>
  </sheetData>
  <mergeCells count="3">
    <mergeCell ref="A2:O2"/>
    <mergeCell ref="A1:B1"/>
    <mergeCell ref="C1:H1"/>
  </mergeCells>
  <pageMargins left="0.39370078740157483" right="0.39370078740157483" top="0.74803149606299213" bottom="0.74803149606299213" header="0.31496062992125984" footer="0.31496062992125984"/>
  <pageSetup paperSize="9" orientation="portrait" r:id="rId1"/>
  <headerFooter>
    <oddFooter>&amp;L&amp;6Copyright © ProgEn Kft. - sERPa v3.0.92.10576&amp;C&amp;6&amp;P/&amp;N&amp;R&amp;6 halbauer.marta - 2019.07.17. 11:56:56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2019.07.17</vt:lpstr>
      <vt:lpstr>'2019.07.17'!Print_Area</vt:lpstr>
      <vt:lpstr>'2019.07.17'!Print_Titles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Márti</dc:creator>
  <cp:lastModifiedBy>Sanyi</cp:lastModifiedBy>
  <cp:revision>0</cp:revision>
  <dcterms:created xsi:type="dcterms:W3CDTF">2019-07-17T12:13:55Z</dcterms:created>
  <dcterms:modified xsi:type="dcterms:W3CDTF">2019-07-30T13:31:25Z</dcterms:modified>
</cp:coreProperties>
</file>